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4. SEGURIDAD Y SALUD EN EL TRABAJO\OTROS DOCUMENTOS\"/>
    </mc:Choice>
  </mc:AlternateContent>
  <xr:revisionPtr revIDLastSave="0" documentId="13_ncr:1_{E83A0308-A502-4A73-9C7C-A2A01DE60E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2024 Control" sheetId="13" r:id="rId1"/>
    <sheet name="% CUMPLIMIENTO 2024" sheetId="14" r:id="rId2"/>
    <sheet name="Hoja1" sheetId="15" r:id="rId3"/>
    <sheet name="Hoja2" sheetId="16" r:id="rId4"/>
    <sheet name="% CUMPLIMIENTO 2023 (2)" sheetId="17" state="hidden" r:id="rId5"/>
  </sheets>
  <definedNames>
    <definedName name="_xlnm._FilterDatabase" localSheetId="0" hidden="1">' 2024 Control'!$A$10:$BE$243</definedName>
    <definedName name="_xlnm._FilterDatabase" localSheetId="3" hidden="1">Hoja2!$H$4:$K$4</definedName>
    <definedName name="_xlnm.Print_Area" localSheetId="0">' 2024 Control'!$B$3:$BJ$249</definedName>
    <definedName name="_xlnm.Print_Titles" localSheetId="0">' 2024 Control'!$8:$10</definedName>
  </definedNames>
  <calcPr calcId="191029"/>
</workbook>
</file>

<file path=xl/calcChain.xml><?xml version="1.0" encoding="utf-8"?>
<calcChain xmlns="http://schemas.openxmlformats.org/spreadsheetml/2006/main">
  <c r="G25" i="15" l="1"/>
  <c r="F29" i="15" s="1"/>
  <c r="F25" i="15"/>
  <c r="AQ6" i="15"/>
  <c r="BD11" i="13"/>
  <c r="AM6" i="15"/>
  <c r="AI6" i="15"/>
  <c r="BD13" i="13"/>
  <c r="BD21" i="13"/>
  <c r="BD237" i="13"/>
  <c r="K6" i="16"/>
  <c r="C5" i="17"/>
  <c r="B5" i="17"/>
  <c r="K16" i="16"/>
  <c r="I17" i="16"/>
  <c r="J17" i="16"/>
  <c r="K13" i="16"/>
  <c r="K11" i="16"/>
  <c r="K12" i="16"/>
  <c r="K7" i="16"/>
  <c r="K15" i="16"/>
  <c r="K14" i="16"/>
  <c r="K10" i="16"/>
  <c r="K8" i="16"/>
  <c r="K9" i="16"/>
  <c r="K5" i="16"/>
  <c r="K17" i="16" l="1"/>
  <c r="BE13" i="13" l="1"/>
  <c r="BE15" i="13"/>
  <c r="BE17" i="13"/>
  <c r="BE19" i="13"/>
  <c r="BE21" i="13"/>
  <c r="BE23" i="13"/>
  <c r="BE25" i="13"/>
  <c r="BE27" i="13"/>
  <c r="BE29" i="13"/>
  <c r="BE31" i="13"/>
  <c r="BE33" i="13"/>
  <c r="C5" i="14"/>
  <c r="B5" i="14"/>
  <c r="BE237" i="13"/>
  <c r="BF237" i="13" s="1"/>
  <c r="BE218" i="13"/>
  <c r="BD218" i="13"/>
  <c r="BE216" i="13"/>
  <c r="BD216" i="13"/>
  <c r="BE214" i="13"/>
  <c r="BD214" i="13"/>
  <c r="BE212" i="13"/>
  <c r="BD212" i="13"/>
  <c r="BE210" i="13"/>
  <c r="BD210" i="13"/>
  <c r="BE208" i="13"/>
  <c r="BD208" i="13"/>
  <c r="BE206" i="13"/>
  <c r="BD206" i="13"/>
  <c r="BE204" i="13"/>
  <c r="BD204" i="13"/>
  <c r="BE202" i="13"/>
  <c r="BD202" i="13"/>
  <c r="BE181" i="13"/>
  <c r="BD181" i="13"/>
  <c r="BE179" i="13"/>
  <c r="BD179" i="13"/>
  <c r="BE177" i="13"/>
  <c r="BD177" i="13"/>
  <c r="BE175" i="13"/>
  <c r="BD175" i="13"/>
  <c r="BE173" i="13"/>
  <c r="BD173" i="13"/>
  <c r="BE150" i="13"/>
  <c r="BD150" i="13"/>
  <c r="BE148" i="13"/>
  <c r="BD148" i="13"/>
  <c r="BE146" i="13"/>
  <c r="BD146" i="13"/>
  <c r="BE144" i="13"/>
  <c r="BD144" i="13"/>
  <c r="BE141" i="13"/>
  <c r="BD141" i="13"/>
  <c r="BE139" i="13"/>
  <c r="BD139" i="13"/>
  <c r="BE137" i="13"/>
  <c r="BD137" i="13"/>
  <c r="BE135" i="13"/>
  <c r="BD135" i="13"/>
  <c r="BE133" i="13"/>
  <c r="BD133" i="13"/>
  <c r="BE130" i="13"/>
  <c r="BD130" i="13"/>
  <c r="BE128" i="13"/>
  <c r="BD128" i="13"/>
  <c r="BE126" i="13"/>
  <c r="BD126" i="13"/>
  <c r="BE124" i="13"/>
  <c r="BD124" i="13"/>
  <c r="BE122" i="13"/>
  <c r="BD122" i="13"/>
  <c r="BE120" i="13"/>
  <c r="BD120" i="13"/>
  <c r="BE118" i="13"/>
  <c r="BD118" i="13"/>
  <c r="BE116" i="13"/>
  <c r="BD116" i="13"/>
  <c r="BE85" i="13"/>
  <c r="BD85" i="13"/>
  <c r="BE83" i="13"/>
  <c r="BD83" i="13"/>
  <c r="BE81" i="13"/>
  <c r="BD81" i="13"/>
  <c r="BE79" i="13"/>
  <c r="BD79" i="13"/>
  <c r="BE77" i="13"/>
  <c r="BD77" i="13"/>
  <c r="BE75" i="13"/>
  <c r="BD75" i="13"/>
  <c r="BE73" i="13"/>
  <c r="BD73" i="13"/>
  <c r="BE71" i="13"/>
  <c r="BD71" i="13"/>
  <c r="BE69" i="13"/>
  <c r="BD69" i="13"/>
  <c r="BE63" i="13"/>
  <c r="BD63" i="13"/>
  <c r="BE61" i="13"/>
  <c r="BD61" i="13"/>
  <c r="BD58" i="13"/>
  <c r="BD33" i="13"/>
  <c r="BD31" i="13"/>
  <c r="BD29" i="13"/>
  <c r="BD27" i="13"/>
  <c r="BD19" i="13"/>
  <c r="BD15" i="13"/>
  <c r="BD17" i="13"/>
  <c r="BE114" i="13"/>
  <c r="BD114" i="13"/>
  <c r="BE153" i="13"/>
  <c r="BD153" i="13"/>
  <c r="BE163" i="13"/>
  <c r="BD163" i="13"/>
  <c r="BE161" i="13"/>
  <c r="BD161" i="13"/>
  <c r="BE159" i="13"/>
  <c r="BD159" i="13"/>
  <c r="BE157" i="13"/>
  <c r="BD157" i="13"/>
  <c r="BE155" i="13"/>
  <c r="BD155" i="13"/>
  <c r="BE38" i="13"/>
  <c r="BD38" i="13"/>
  <c r="BE221" i="13"/>
  <c r="BD221" i="13"/>
  <c r="BE11" i="13"/>
  <c r="BE184" i="13"/>
  <c r="BE186" i="13"/>
  <c r="BE188" i="13"/>
  <c r="BE190" i="13"/>
  <c r="BE166" i="13"/>
  <c r="BE168" i="13"/>
  <c r="BE170" i="13"/>
  <c r="BE103" i="13"/>
  <c r="BE105" i="13"/>
  <c r="BE107" i="13"/>
  <c r="BE109" i="13"/>
  <c r="BE111" i="13"/>
  <c r="BE88" i="13"/>
  <c r="BF88" i="13" s="1"/>
  <c r="BE90" i="13"/>
  <c r="BE92" i="13"/>
  <c r="BE94" i="13"/>
  <c r="BE96" i="13"/>
  <c r="BE98" i="13"/>
  <c r="BE100" i="13"/>
  <c r="BD184" i="13"/>
  <c r="BD186" i="13"/>
  <c r="BD188" i="13"/>
  <c r="BD190" i="13"/>
  <c r="BD166" i="13"/>
  <c r="BD168" i="13"/>
  <c r="BD170" i="13"/>
  <c r="BD103" i="13"/>
  <c r="BD105" i="13"/>
  <c r="BD107" i="13"/>
  <c r="BD109" i="13"/>
  <c r="BD111" i="13"/>
  <c r="BD88" i="13"/>
  <c r="BD90" i="13"/>
  <c r="BD92" i="13"/>
  <c r="BD94" i="13"/>
  <c r="BD96" i="13"/>
  <c r="BD98" i="13"/>
  <c r="BD100" i="13"/>
  <c r="BD67" i="13"/>
  <c r="BE223" i="13"/>
  <c r="BE225" i="13"/>
  <c r="BE227" i="13"/>
  <c r="BE229" i="13"/>
  <c r="BE231" i="13"/>
  <c r="BE233" i="13"/>
  <c r="BE235" i="13"/>
  <c r="BE198" i="13"/>
  <c r="BE200" i="13"/>
  <c r="BE194" i="13"/>
  <c r="BE196" i="13"/>
  <c r="BD223" i="13"/>
  <c r="BD225" i="13"/>
  <c r="BD227" i="13"/>
  <c r="BD229" i="13"/>
  <c r="BD231" i="13"/>
  <c r="BD233" i="13"/>
  <c r="BD235" i="13"/>
  <c r="BD198" i="13"/>
  <c r="BD200" i="13"/>
  <c r="BD194" i="13"/>
  <c r="BD196" i="13"/>
  <c r="BD25" i="13"/>
  <c r="BD23" i="13"/>
  <c r="BE48" i="13"/>
  <c r="BD48" i="13"/>
  <c r="BE50" i="13"/>
  <c r="BD50" i="13"/>
  <c r="BE46" i="13"/>
  <c r="BD46" i="13"/>
  <c r="BE44" i="13"/>
  <c r="BD44" i="13"/>
  <c r="BE42" i="13"/>
  <c r="BD42" i="13"/>
  <c r="BD36" i="13"/>
  <c r="BE36" i="13"/>
  <c r="BE58" i="13"/>
  <c r="BE56" i="13"/>
  <c r="BE54" i="13"/>
  <c r="BE52" i="13"/>
  <c r="BD54" i="13"/>
  <c r="BD56" i="13"/>
  <c r="BD52" i="13"/>
  <c r="BE67" i="13"/>
  <c r="BE40" i="13"/>
  <c r="BD40" i="13"/>
  <c r="BE220" i="13" l="1"/>
  <c r="BF58" i="13"/>
  <c r="BD60" i="13"/>
  <c r="BD65" i="13"/>
  <c r="B4" i="17" s="1"/>
  <c r="BE239" i="13"/>
  <c r="C21" i="17" s="1"/>
  <c r="BE132" i="13"/>
  <c r="BD132" i="13"/>
  <c r="BE60" i="13"/>
  <c r="C3" i="17" s="1"/>
  <c r="BE143" i="13"/>
  <c r="BF114" i="13"/>
  <c r="BF130" i="13"/>
  <c r="BF177" i="13"/>
  <c r="BF221" i="13"/>
  <c r="BF139" i="13"/>
  <c r="BF179" i="13"/>
  <c r="BF21" i="13"/>
  <c r="BF159" i="13"/>
  <c r="BF77" i="13"/>
  <c r="BF148" i="13"/>
  <c r="BF13" i="13"/>
  <c r="BF17" i="13"/>
  <c r="BF118" i="13"/>
  <c r="BF135" i="13"/>
  <c r="BF122" i="13"/>
  <c r="BF109" i="13"/>
  <c r="BF27" i="13"/>
  <c r="BF212" i="13"/>
  <c r="BF216" i="13"/>
  <c r="BF202" i="13"/>
  <c r="BF204" i="13"/>
  <c r="BF208" i="13"/>
  <c r="BF96" i="13"/>
  <c r="BF186" i="13"/>
  <c r="BF54" i="13"/>
  <c r="BD220" i="13"/>
  <c r="BF161" i="13"/>
  <c r="BF116" i="13"/>
  <c r="BF25" i="13"/>
  <c r="BF90" i="13"/>
  <c r="BD165" i="13"/>
  <c r="BF120" i="13"/>
  <c r="BF128" i="13"/>
  <c r="BF137" i="13"/>
  <c r="BF146" i="13"/>
  <c r="BF175" i="13"/>
  <c r="BF181" i="13"/>
  <c r="BF206" i="13"/>
  <c r="BF214" i="13"/>
  <c r="BF23" i="13"/>
  <c r="BF196" i="13"/>
  <c r="BF225" i="13"/>
  <c r="BF103" i="13"/>
  <c r="BF50" i="13"/>
  <c r="BF67" i="13"/>
  <c r="BD192" i="13"/>
  <c r="BE172" i="13"/>
  <c r="BF157" i="13"/>
  <c r="BF63" i="13"/>
  <c r="BF75" i="13"/>
  <c r="BF83" i="13"/>
  <c r="BF69" i="13"/>
  <c r="BD87" i="13"/>
  <c r="BF168" i="13"/>
  <c r="BF198" i="13"/>
  <c r="BF38" i="13"/>
  <c r="BF79" i="13"/>
  <c r="BF29" i="13"/>
  <c r="BF163" i="13"/>
  <c r="BF73" i="13"/>
  <c r="BF81" i="13"/>
  <c r="BF166" i="13"/>
  <c r="BF233" i="13"/>
  <c r="BF229" i="13"/>
  <c r="BF231" i="13"/>
  <c r="BD102" i="13"/>
  <c r="BD172" i="13"/>
  <c r="BF98" i="13"/>
  <c r="BF107" i="13"/>
  <c r="BF36" i="13"/>
  <c r="BF235" i="13"/>
  <c r="BF31" i="13"/>
  <c r="BF40" i="13"/>
  <c r="BF42" i="13"/>
  <c r="BD113" i="13"/>
  <c r="BE165" i="13"/>
  <c r="C13" i="17" s="1"/>
  <c r="BF194" i="13"/>
  <c r="BF105" i="13"/>
  <c r="BF188" i="13"/>
  <c r="BF52" i="13"/>
  <c r="BF48" i="13"/>
  <c r="BF94" i="13"/>
  <c r="BF190" i="13"/>
  <c r="BF92" i="13"/>
  <c r="BE192" i="13"/>
  <c r="C16" i="17" s="1"/>
  <c r="BF19" i="13"/>
  <c r="BF56" i="13"/>
  <c r="BD143" i="13"/>
  <c r="BF33" i="13"/>
  <c r="BF46" i="13"/>
  <c r="BF170" i="13"/>
  <c r="BF155" i="13"/>
  <c r="BD35" i="13"/>
  <c r="BF133" i="13"/>
  <c r="BF141" i="13"/>
  <c r="BF150" i="13"/>
  <c r="BF210" i="13"/>
  <c r="BF218" i="13"/>
  <c r="BF200" i="13"/>
  <c r="BF111" i="13"/>
  <c r="BE65" i="13"/>
  <c r="BD152" i="13"/>
  <c r="BD183" i="13"/>
  <c r="BE35" i="13"/>
  <c r="C2" i="17" s="1"/>
  <c r="BF100" i="13"/>
  <c r="BF11" i="13"/>
  <c r="BF153" i="13"/>
  <c r="BF126" i="13"/>
  <c r="BE152" i="13"/>
  <c r="BE183" i="13"/>
  <c r="C15" i="17" s="1"/>
  <c r="BD239" i="13"/>
  <c r="B21" i="17" s="1"/>
  <c r="BE113" i="13"/>
  <c r="C9" i="17" s="1"/>
  <c r="BE102" i="13"/>
  <c r="BE87" i="13"/>
  <c r="BF71" i="13"/>
  <c r="BF44" i="13"/>
  <c r="BF227" i="13"/>
  <c r="BF124" i="13"/>
  <c r="BF184" i="13"/>
  <c r="BF15" i="13"/>
  <c r="BF173" i="13"/>
  <c r="BF144" i="13"/>
  <c r="BF61" i="13"/>
  <c r="BF85" i="13"/>
  <c r="BF223" i="13"/>
  <c r="BD240" i="13" l="1"/>
  <c r="B4" i="14"/>
  <c r="BF220" i="13"/>
  <c r="BF132" i="13"/>
  <c r="BF143" i="13"/>
  <c r="BF239" i="13"/>
  <c r="B20" i="14"/>
  <c r="B20" i="17"/>
  <c r="D21" i="17"/>
  <c r="B14" i="14"/>
  <c r="B14" i="17"/>
  <c r="B7" i="14"/>
  <c r="B6" i="17"/>
  <c r="B7" i="17"/>
  <c r="B6" i="14"/>
  <c r="B8" i="14"/>
  <c r="B8" i="17"/>
  <c r="B16" i="14"/>
  <c r="B16" i="17"/>
  <c r="D16" i="17" s="1"/>
  <c r="B13" i="14"/>
  <c r="B13" i="17"/>
  <c r="D13" i="17" s="1"/>
  <c r="B15" i="14"/>
  <c r="B15" i="17"/>
  <c r="D15" i="17" s="1"/>
  <c r="B11" i="14"/>
  <c r="B11" i="17"/>
  <c r="B19" i="14"/>
  <c r="B19" i="17"/>
  <c r="B12" i="14"/>
  <c r="B12" i="17"/>
  <c r="B10" i="14"/>
  <c r="B10" i="17"/>
  <c r="C12" i="14"/>
  <c r="C12" i="17"/>
  <c r="C4" i="14"/>
  <c r="C4" i="17"/>
  <c r="D4" i="17" s="1"/>
  <c r="B9" i="14"/>
  <c r="B9" i="17"/>
  <c r="D9" i="17" s="1"/>
  <c r="C19" i="14"/>
  <c r="C19" i="17"/>
  <c r="B18" i="14"/>
  <c r="B18" i="17"/>
  <c r="B3" i="14"/>
  <c r="B3" i="17"/>
  <c r="D3" i="17" s="1"/>
  <c r="B2" i="14"/>
  <c r="B2" i="17"/>
  <c r="D2" i="17" s="1"/>
  <c r="C20" i="14"/>
  <c r="C20" i="17"/>
  <c r="C18" i="14"/>
  <c r="C18" i="17"/>
  <c r="C14" i="14"/>
  <c r="C14" i="17"/>
  <c r="D14" i="17" s="1"/>
  <c r="C11" i="14"/>
  <c r="C11" i="17"/>
  <c r="C10" i="14"/>
  <c r="C10" i="17"/>
  <c r="C8" i="14"/>
  <c r="C8" i="17"/>
  <c r="C6" i="14"/>
  <c r="C7" i="17"/>
  <c r="C6" i="17"/>
  <c r="BF192" i="13"/>
  <c r="BF165" i="13"/>
  <c r="BF66" i="13"/>
  <c r="BF35" i="13"/>
  <c r="BF152" i="13"/>
  <c r="BD66" i="13"/>
  <c r="C2" i="14"/>
  <c r="BF172" i="13"/>
  <c r="BF65" i="13"/>
  <c r="BF102" i="13"/>
  <c r="C13" i="14"/>
  <c r="BD193" i="13"/>
  <c r="BE193" i="13"/>
  <c r="C15" i="14"/>
  <c r="BF183" i="13"/>
  <c r="C16" i="14"/>
  <c r="C21" i="14"/>
  <c r="C7" i="14"/>
  <c r="BF87" i="13"/>
  <c r="C3" i="14"/>
  <c r="BF60" i="13"/>
  <c r="BF113" i="13"/>
  <c r="C9" i="14"/>
  <c r="B21" i="14"/>
  <c r="BE66" i="13"/>
  <c r="D14" i="14" l="1"/>
  <c r="D13" i="14"/>
  <c r="D8" i="17"/>
  <c r="D10" i="17"/>
  <c r="D18" i="17"/>
  <c r="D18" i="14"/>
  <c r="D11" i="17"/>
  <c r="D6" i="17"/>
  <c r="D11" i="14"/>
  <c r="D7" i="17"/>
  <c r="D4" i="14"/>
  <c r="D16" i="14"/>
  <c r="D7" i="14"/>
  <c r="B17" i="14"/>
  <c r="B17" i="17"/>
  <c r="D6" i="14"/>
  <c r="D9" i="14"/>
  <c r="D12" i="17"/>
  <c r="D12" i="14"/>
  <c r="D8" i="14"/>
  <c r="D15" i="14"/>
  <c r="D20" i="17"/>
  <c r="D10" i="14"/>
  <c r="D20" i="14"/>
  <c r="D3" i="14"/>
  <c r="D2" i="14"/>
  <c r="C17" i="14"/>
  <c r="C17" i="17"/>
  <c r="D21" i="14"/>
  <c r="B22" i="17" l="1"/>
  <c r="B26" i="17"/>
  <c r="D17" i="17"/>
  <c r="D17" i="14"/>
  <c r="C22" i="17"/>
  <c r="C26" i="17"/>
  <c r="B22" i="14"/>
  <c r="B26" i="14"/>
  <c r="C22" i="14"/>
  <c r="C26" i="14"/>
  <c r="D26" i="17" l="1"/>
  <c r="D22" i="17"/>
  <c r="C24" i="17" s="1"/>
  <c r="D26" i="14"/>
  <c r="D22" i="14"/>
  <c r="C24" i="14" s="1"/>
</calcChain>
</file>

<file path=xl/sharedStrings.xml><?xml version="1.0" encoding="utf-8"?>
<sst xmlns="http://schemas.openxmlformats.org/spreadsheetml/2006/main" count="1403" uniqueCount="388">
  <si>
    <t>Total Actividades Programadas</t>
  </si>
  <si>
    <t xml:space="preserve">Total Actividades Ejecutadas </t>
  </si>
  <si>
    <t>% de cumplimiento de las actividaes</t>
  </si>
  <si>
    <t>Recursos</t>
  </si>
  <si>
    <t>Dictado/ Coordinado por:</t>
  </si>
  <si>
    <t>Economicos</t>
  </si>
  <si>
    <t>Humanos</t>
  </si>
  <si>
    <t>Externos</t>
  </si>
  <si>
    <t>Responsable</t>
  </si>
  <si>
    <t>P</t>
  </si>
  <si>
    <t>E</t>
  </si>
  <si>
    <t>COPASST</t>
  </si>
  <si>
    <t>Capacitacion en funciones e Investigacion de accidentes.</t>
  </si>
  <si>
    <t>Examenes periódicos (Espirometrías)</t>
  </si>
  <si>
    <t>Capacitacion de Riesgo Quimico</t>
  </si>
  <si>
    <t>Visita Higienista para validación de puntos de medición en riesgo Químico</t>
  </si>
  <si>
    <t>Examenes periódicos (Audiometrias)</t>
  </si>
  <si>
    <t>Capacitacion en Riesgo Auditivo</t>
  </si>
  <si>
    <t>Seguridad e Higiene Industrial</t>
  </si>
  <si>
    <t>Preparacion y atención a emergencias.</t>
  </si>
  <si>
    <t>Simulacros de Evacuacion</t>
  </si>
  <si>
    <t>Trabajo en alturas</t>
  </si>
  <si>
    <t>Desarrollar una cultura de Autocuidado, en el ambito laboral.</t>
  </si>
  <si>
    <t>Evaluar las condiciones de salud que cuenta el(la) Colaborador(a) para desempeñar la labor propuesta, procurando en primer lugar el bienestar del Colaborador(a) con miras a lograr la productividad de la empresa.</t>
  </si>
  <si>
    <t>Identificar la detección precoz de las afecciones respiratorias a trabajadores expuestos a estas sustancias.</t>
  </si>
  <si>
    <t>Prevenir y controlar la aparición de la perdida auditiva inducida por la exposición, directa o indirecta, de ruido ocupacional, con el propósito de conservar la capacidad auditiva del(la) Colaborador(a)</t>
  </si>
  <si>
    <t>Dar a conocer las normas de Seguridad Industrial de la Compañía y los riesgos a los cuales estan expuestos.</t>
  </si>
  <si>
    <t xml:space="preserve">Inspección a los elementos de protección personal </t>
  </si>
  <si>
    <t>Verificar el estado de los elementos de proteccion personal utilizados para ejecutar las actividad de las Compañia, cn el fin de identificar cambios negativos en su composición o estructura, para determinar si es necesario el cambio o reposición del mismo.</t>
  </si>
  <si>
    <t xml:space="preserve">Establecer una metodología para el manejo adecuado de los elementos de protección personal </t>
  </si>
  <si>
    <t>Verificar el estado de los equipos utilizados para atender una emergencia con el fin de identificar cambios negativos en su composición o estructura, para determinar si es necesario un mantenimiento o reposición del equipo.</t>
  </si>
  <si>
    <t>Definir la secuencia de las acciones a desarrollar para el control inicial de las emergencias que puedan producirse; salvaguardando la integridad y  la vida de los ocupantes de la Compañía; la conservación de los bienes materiales ante los posibles riesgos que puedan materializarse especialmente en el caso de fuego.</t>
  </si>
  <si>
    <t>Implementar la aplicación de una herramienta (GTC 45) para la Identificación, clasificación y evaluación de los factores de riesgo presentes en las diferentes áreas de la compañía con el fin de establecer y aplicar medidas de prevención y control con miras a minimizar la probabilidad de ocurrencia de un evento que atente contra la salud de las personas, herramientas, equipos y bienes inmuebles.</t>
  </si>
  <si>
    <t>Divulgacion del plan de emergencia.</t>
  </si>
  <si>
    <t>Dar a conocer a todos (as) los (as) colaboradores (as) de la Compañía la secuencia de las acciones a desarrollar para el control inicial de las emergencias que puedan producirse; salvaguardando la integridad y la vida de los ocupantes de la Compañía; la conservación de los bienes materiales ante los posibles riesgos que puedan materializarse especialmente en el caso de fuego.</t>
  </si>
  <si>
    <t>Informar sobre el SGSST y dar a conocer la politica del SGSST actualizada.</t>
  </si>
  <si>
    <t>PLAN DE TRABAJO Y CRONOGRAMA DEL SISTEMA DE GESTIÓN DE SEGURIDAD Y SALUD EN EL TRABAJO</t>
  </si>
  <si>
    <t>Proporcionar espacios de reunion con el fin de hacer seguimiento al SGSST y las condiciones de seguridad y Salud de la compañía.</t>
  </si>
  <si>
    <t>Presentar y refrescar a nuevos y vigentes miembros de COPASST metodologías que apoyen la investigación de accidentes.</t>
  </si>
  <si>
    <t>Implementar pruebas físicas de perfil Osteomuscular, que labora en los puestos de trabajo críticos para detección precoz de signos y síntomas sospechosos de patología osteomuscular.</t>
  </si>
  <si>
    <t xml:space="preserve">PLAN DE TRABAJO </t>
  </si>
  <si>
    <t>Mediciones de campo: sonometrias</t>
  </si>
  <si>
    <t xml:space="preserve">CAPACITACIÓN </t>
  </si>
  <si>
    <t>Aprobado por:</t>
  </si>
  <si>
    <t>Febrero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</si>
  <si>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</si>
  <si>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</si>
  <si>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</si>
  <si>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</si>
  <si>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</si>
  <si>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</si>
  <si>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</si>
  <si>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</si>
  <si>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</si>
  <si>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</si>
  <si>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</si>
  <si>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Fisicos/ 
tecnol.</t>
  </si>
  <si>
    <t>TOTAL SEGURIDAD INDUSTRIAL</t>
  </si>
  <si>
    <t>Dar a conocer los riesgos con relación al manejo y manipulación de productos químicos, en nuestros labores.</t>
  </si>
  <si>
    <t>Descripción de actividades</t>
  </si>
  <si>
    <t xml:space="preserve">Total Act. Ejecutadas </t>
  </si>
  <si>
    <t>Total Act. Programadas</t>
  </si>
  <si>
    <t xml:space="preserve">% de cumplimiento </t>
  </si>
  <si>
    <t>ACTIVIDAD - PROYECTO</t>
  </si>
  <si>
    <t>CLASIFICACIÓN</t>
  </si>
  <si>
    <t>OBJETIVO</t>
  </si>
  <si>
    <t xml:space="preserve">POBLACIÓN OBJETIVO </t>
  </si>
  <si>
    <t>Total compañía</t>
  </si>
  <si>
    <t>NA</t>
  </si>
  <si>
    <t>Copasst/ lideres</t>
  </si>
  <si>
    <t>Revisión Gerencial</t>
  </si>
  <si>
    <t>Informar el resultado del año anterior, con relación al  SST a la Gerencia</t>
  </si>
  <si>
    <t>Gerencia</t>
  </si>
  <si>
    <t>Auditorias internas</t>
  </si>
  <si>
    <t>TOTAL GENRALIDADES -SGSST</t>
  </si>
  <si>
    <t xml:space="preserve">Exámenes periodicos por antigüedad </t>
  </si>
  <si>
    <t>Seguimiento de casos de salud</t>
  </si>
  <si>
    <t>Mesas laborales</t>
  </si>
  <si>
    <t>Población con seguimiento médico.</t>
  </si>
  <si>
    <t>Tener información actualizada e idonea de las condiciones de salud de los colaboradores/as con patologias osteomusculares.</t>
  </si>
  <si>
    <t>Contar con información organizada de los casos de salud en seguimiento</t>
  </si>
  <si>
    <t>Operativas y administrativas</t>
  </si>
  <si>
    <t>Desarrollar y enseñar conocimientos y tecnicas del correcto cuidado de la espalda de forma teorico - practica.</t>
  </si>
  <si>
    <t>Actividades Medicina Preventiva</t>
  </si>
  <si>
    <t>Programa de alcohol,tabaco y sustancias psicoativas</t>
  </si>
  <si>
    <t>Tener un programa que permita contar con un proceso preventivo y organizado sobre el manejo y consumo de Alcohol, tabaco y Drogas.</t>
  </si>
  <si>
    <t>Todo el personal</t>
  </si>
  <si>
    <t>Manejo de contratistas Inducción</t>
  </si>
  <si>
    <t>Contar con un mecanismo de comunicación hacia personal externo, con el fin de poder mejorar procesos internos.</t>
  </si>
  <si>
    <t>Siso´s contratistas</t>
  </si>
  <si>
    <t>Entrega y capacitación de EPPS</t>
  </si>
  <si>
    <t>Poblacion en general</t>
  </si>
  <si>
    <t>Revisar y actualizar IPVR</t>
  </si>
  <si>
    <t>Manejo del plan de evacuación y plan de emergencia</t>
  </si>
  <si>
    <t>Procedimiento operativo normalizado (pons)</t>
  </si>
  <si>
    <t>SST</t>
  </si>
  <si>
    <t>Actualizar politica de Alcohol, tabaco y drogas.</t>
  </si>
  <si>
    <t>Examenes de ingreso, periodicos</t>
  </si>
  <si>
    <t>Identificar estados de salud, de colaboradores a su  retiro y posterior a una incapacidad</t>
  </si>
  <si>
    <t>Concientizar a los(as) Colaboradores(as) sobre la importancia de la conservación auditiva.</t>
  </si>
  <si>
    <t>PESV</t>
  </si>
  <si>
    <t>Reuniones del Comité de Seguridad y Salud en el trabajo (COPASST)</t>
  </si>
  <si>
    <t>Reuniones Comité de Seguridad Vial</t>
  </si>
  <si>
    <t>Actas de reunión Comité de Seguridad Vial</t>
  </si>
  <si>
    <t>Seguimiento a las recomendaciones del PESV</t>
  </si>
  <si>
    <t>Seguimiento a recomendaciones</t>
  </si>
  <si>
    <t>COMITÉ DE CONVICENCIA</t>
  </si>
  <si>
    <t>Reuniones Comité de Convicencia Laboral</t>
  </si>
  <si>
    <t>Resultado de auditoria interna/Seguimiento a acta de Copasst</t>
  </si>
  <si>
    <t>1. Informe de Cierre de año anterios de SST e indicadores  -2.  presentacion de Politica y objetivos del SST actualizado -3. Presentación de cronograma aprobado  por Gerencia del año de SST incluyendo cronograma de auditorias</t>
  </si>
  <si>
    <t>Cierre de año resultado de IPVR</t>
  </si>
  <si>
    <t>Cumplimiento de normatividad legal-COPASST</t>
  </si>
  <si>
    <t>Cronograma Actividades Por Meses - 2020</t>
  </si>
  <si>
    <t>Miembros de COPASST</t>
  </si>
  <si>
    <t>Miembros de PESV</t>
  </si>
  <si>
    <t>Miembros de COCOLA</t>
  </si>
  <si>
    <t>1 = Programación Inicial</t>
  </si>
  <si>
    <t>P=PLANEACION</t>
  </si>
  <si>
    <t>E: EJECUCIÓN</t>
  </si>
  <si>
    <t>PLAN DE TRABAJO</t>
  </si>
  <si>
    <t>Sgmiento</t>
  </si>
  <si>
    <t>En Marzo no se realizó y Junio se reprogramó a la siguiente semana</t>
  </si>
  <si>
    <t>Ejemplo: se hizo reunion del COPASST  en las fechas programadas en Enero, Febrero, Abril, Mayo, Julio, Agosto</t>
  </si>
  <si>
    <t>x</t>
  </si>
  <si>
    <t xml:space="preserve">Justificación y Comentarios </t>
  </si>
  <si>
    <t xml:space="preserve">R: Reprogramacion, se reprograma con 1 en Ejecución y con color amarillo </t>
  </si>
  <si>
    <t xml:space="preserve">SEGUIMIENTO DE PLANEACION </t>
  </si>
  <si>
    <t xml:space="preserve">Revision de acta de constitucion de COPASST, validacion de integrantes y  ajustes del acta tipo cuando se requiera. Nota en acta de comité. </t>
  </si>
  <si>
    <t>Responsable del SGSST.- CADA QUE SE PRESENTE UN CAMBIO</t>
  </si>
  <si>
    <t>Divulgación Sistema de Seguridad y Salud en el trabajo - Inducciones  Corporativas y a los contrastistas</t>
  </si>
  <si>
    <t>Total compañía y contratistas</t>
  </si>
  <si>
    <t>Informar sobre el SGSST y dar a conocer la politica del SGSST actualizada, responsabilidades y objetivos de SST.</t>
  </si>
  <si>
    <t>Actualizacion de  Sistema de Gestión, Reglamento de Higiene</t>
  </si>
  <si>
    <t>Politica de Seguridad y Salud en el Trabajo y objetivos de SGSST.</t>
  </si>
  <si>
    <t xml:space="preserve">Recursos </t>
  </si>
  <si>
    <t>Designacion de responsable del SGSST</t>
  </si>
  <si>
    <t xml:space="preserve">Verificación de Cartas de responsable del sistema y curso de 50 horas, y Hoja de vida con certificaciones </t>
  </si>
  <si>
    <t>Generar presupuesto de SST</t>
  </si>
  <si>
    <t>Contar con el presupuesto de SST</t>
  </si>
  <si>
    <t>Comites de SGSST</t>
  </si>
  <si>
    <t>Recursos SST</t>
  </si>
  <si>
    <t>Actualizacion de informacion en SGH</t>
  </si>
  <si>
    <t>Contar con la información organizada y registrada de la información de salud de los/las colaboradores/as</t>
  </si>
  <si>
    <t>Condiciones de Salud</t>
  </si>
  <si>
    <t>Condiciones de salud</t>
  </si>
  <si>
    <t>Riesgo Biológico</t>
  </si>
  <si>
    <t>Exámenes de  retiros,  post incapacidad, según profesiograma</t>
  </si>
  <si>
    <t>Coordinador de SST/ Líder de GH</t>
  </si>
  <si>
    <t>RMS</t>
  </si>
  <si>
    <t>Seguimiento con temporales casos de salud por AT, EL, EG</t>
  </si>
  <si>
    <t xml:space="preserve">Medición de indicador </t>
  </si>
  <si>
    <t>SVE Osteomuscular</t>
  </si>
  <si>
    <t>Medir el cumplimiento y estado del SVE y efectivadad de planes de intervención</t>
  </si>
  <si>
    <t>SVE Riesgo Biológico</t>
  </si>
  <si>
    <t>SVE Riesgo Quimico</t>
  </si>
  <si>
    <t>De acuerdo a necesidad de contratación</t>
  </si>
  <si>
    <t xml:space="preserve">De acuerdo a necesidad </t>
  </si>
  <si>
    <t>Según profesiograma</t>
  </si>
  <si>
    <t>Diagnóstico de condiciones de salud</t>
  </si>
  <si>
    <t>Definir condiciones de salud prioritarias</t>
  </si>
  <si>
    <t>Establer prioridades a intervenir en relación a condiciones de salud</t>
  </si>
  <si>
    <t>Medico laboral</t>
  </si>
  <si>
    <t>Según Matriz de riesgo</t>
  </si>
  <si>
    <t>Casos RMS y demás en seguimiento</t>
  </si>
  <si>
    <t>Actualizacion informacion medica y  recomendaciones en SGH</t>
  </si>
  <si>
    <t xml:space="preserve">Pausas activas </t>
  </si>
  <si>
    <t>Escuela de espalda</t>
  </si>
  <si>
    <t>Vacunación</t>
  </si>
  <si>
    <t>Capacitación en prevención de Riesgo Biológico</t>
  </si>
  <si>
    <t>Prevenir accidentes de riesgo biologíco con capacitacion en practicas seguras</t>
  </si>
  <si>
    <t>SVE Riesgo Respiratorio</t>
  </si>
  <si>
    <t>Examenes periódicos (Respiratorios)</t>
  </si>
  <si>
    <t>Capacitacion en Riesgo Respiratorio</t>
  </si>
  <si>
    <t>Según requerimiento s de control</t>
  </si>
  <si>
    <t xml:space="preserve">Implementar  Sistema de Vigilancia Epidemiologico Riesgo </t>
  </si>
  <si>
    <t xml:space="preserve">Prevenir y controlar la aparición de enfermedades o perdida de capacidad respiratoria inducida por la exposición, directa o indirecta, con el propósito de conservar la salud respiratoria. </t>
  </si>
  <si>
    <t>RESOLUCIÓN 0312</t>
  </si>
  <si>
    <t>Aleatorio, población mayor riesgo (Mantenimiento/Conductores)</t>
  </si>
  <si>
    <t>SVE Riesgo Psicosocial</t>
  </si>
  <si>
    <t>Identificación de lista maestra de quimicos</t>
  </si>
  <si>
    <t>Identificar si existen cargos expuestos a quimicos cancerigenos</t>
  </si>
  <si>
    <t>Identificar cargos con riesgo para internvención de prevención y seguimiento</t>
  </si>
  <si>
    <t xml:space="preserve">Identificar riesgo para gestión continua </t>
  </si>
  <si>
    <t>Seguimiento a las recomendaciones del Diagnóstico de condiciones de salud</t>
  </si>
  <si>
    <t xml:space="preserve">Realizar segumiento para poder tomar acciones para prevenir condiciones de riesgo en salud. </t>
  </si>
  <si>
    <t>Población identificada en diagnóstico</t>
  </si>
  <si>
    <t>Medir Riesgo Psicosocial</t>
  </si>
  <si>
    <t xml:space="preserve">Establecer plan de intervención </t>
  </si>
  <si>
    <t xml:space="preserve">Hacer seguimiento a intervención </t>
  </si>
  <si>
    <t>Contar con un plan de mejoramiento para disminur el fctor de riesgo</t>
  </si>
  <si>
    <t>Garantizar la ejecución del plan</t>
  </si>
  <si>
    <t xml:space="preserve"> Líder de GH/ Bienestar</t>
  </si>
  <si>
    <t>Certificación de bomberos</t>
  </si>
  <si>
    <t>RESOLUCION O312</t>
  </si>
  <si>
    <t xml:space="preserve">Brigadistas </t>
  </si>
  <si>
    <t>Todo personal</t>
  </si>
  <si>
    <t xml:space="preserve">Definir prioridades de riesgos </t>
  </si>
  <si>
    <t xml:space="preserve">Medir indicador del factor de riesgo </t>
  </si>
  <si>
    <t>Según Matriz de EPPS</t>
  </si>
  <si>
    <t>PLAN DE TRABAJO/CAPACITACIÓN</t>
  </si>
  <si>
    <t>Establecer objetivos y metas</t>
  </si>
  <si>
    <t>Definir mediante el presente cronograma objetivos y metas del SGSST</t>
  </si>
  <si>
    <t>Capacitar al COPASST en responsabilidades</t>
  </si>
  <si>
    <t xml:space="preserve">Evaluar el SGSST </t>
  </si>
  <si>
    <t>Realizar la rendición de cuentas de SST anual</t>
  </si>
  <si>
    <t>Actualizar la Matriz legal y evaluar cumplimiento</t>
  </si>
  <si>
    <t>Seguimiento a reporte de Condiciones inseguras</t>
  </si>
  <si>
    <t>Reportes de Gestión del Cambio</t>
  </si>
  <si>
    <t>Actualizar las certificiones de los laboratorios, licencias médicas ( por cambios de médicos)</t>
  </si>
  <si>
    <t>Calibrar  el alcoholimetro cada 6 meses</t>
  </si>
  <si>
    <t>Actualizar documeto de custodia de HC con los laboratorios, por cambos en el sistema documental del laboratorio.</t>
  </si>
  <si>
    <t>Reporte de AT Graves y mortales y EL calificadas laborales, a Ministerio</t>
  </si>
  <si>
    <t>Evaluar quimicos para identificar si son cancerigenos (grupo 1 - IARC- SGA CAT Iy II)</t>
  </si>
  <si>
    <t>Registrar la inspeccion de procesos, equipos y tareas</t>
  </si>
  <si>
    <t xml:space="preserve">Desarrollar competencias, para el manejo de una emergencia </t>
  </si>
  <si>
    <t>Documento de conformación de brigada</t>
  </si>
  <si>
    <t>RESOLUCION 0312</t>
  </si>
  <si>
    <t>Contar con los lineamientos del SST establecidos desde la Gerncia</t>
  </si>
  <si>
    <t xml:space="preserve">Contar con la garantia de la vigencia del cumplimiento normativo de los laboratorios. </t>
  </si>
  <si>
    <t>Laboratorios externos</t>
  </si>
  <si>
    <t>Todos en la compañía</t>
  </si>
  <si>
    <t>Capacitar sobre las responsabilidades del COPASST</t>
  </si>
  <si>
    <t>Garantizar que las preubas de evaluación sean con equipos en optimo funcionamiento.</t>
  </si>
  <si>
    <t>Evaluar el cierre de  las condiciones riesgo identificadas</t>
  </si>
  <si>
    <t>Cumplimiento de normatividad legal</t>
  </si>
  <si>
    <t>Aplicar encuestas aleatorias a personal para identifcar riesgo sy actuaizar IPVR</t>
  </si>
  <si>
    <t>Definir prioridades de riesgo para intervención</t>
  </si>
  <si>
    <t>Medir el indicador con el fin de revisar mejora a de condiciones de riesgo</t>
  </si>
  <si>
    <t>Poblacion en general. Grupo aleatorio</t>
  </si>
  <si>
    <t>Identificar población con riesgo</t>
  </si>
  <si>
    <t>Identificar la poblacion en riesgo</t>
  </si>
  <si>
    <t>Documentar el Sistema de Vigilancia</t>
  </si>
  <si>
    <t>COORDINADOR DE SST</t>
  </si>
  <si>
    <t>Elaborado y aprobado:</t>
  </si>
  <si>
    <t>Contratistas</t>
  </si>
  <si>
    <t>TOTAL SISTEMA DE VIGILANCIA MEDICINA LABORAL</t>
  </si>
  <si>
    <t>Riesgo Ruido</t>
  </si>
  <si>
    <t>Riesgo Quimico</t>
  </si>
  <si>
    <t>Riesgo Biomecanico</t>
  </si>
  <si>
    <t xml:space="preserve"> SVE Riesgo Cardiovascular</t>
  </si>
  <si>
    <t xml:space="preserve">Actividades Medicina Preventiva </t>
  </si>
  <si>
    <t>Seguridad e higiene</t>
  </si>
  <si>
    <t>Preparación y atención a emergencias</t>
  </si>
  <si>
    <t>Generalidades BÁSICAS -SGSST</t>
  </si>
  <si>
    <t>PLAN DE ACCIÓN DE O312- % CUMPLLIMIENTO</t>
  </si>
  <si>
    <t>Informar el resultado del año anterior, con relación al seguimiento y los programas preventivos y laborales de salud para los colaboradores.</t>
  </si>
  <si>
    <t>Establecer condiciones de salud y temas a tener en cuenta en salud, a los casos identificados o informados con patologias de tipo laboral o general.</t>
  </si>
  <si>
    <t>Establecer condiciones de salud y temas a tener en cuenta en salud, a los casos identificados o informados con patologias de tipo osteomuscular</t>
  </si>
  <si>
    <t>Establecer condiciones de salud y temas a tener en cuenta en salud, a los casos identificados o informado</t>
  </si>
  <si>
    <t>Identificar las condiciones de riesgo de procesos, equipos y tareas para intervenirlos</t>
  </si>
  <si>
    <t>Validar el plan de emergencias y evacuación, con el fin de asegurar un protocolo claro para los/as colaboradores/de Ser Ambiebtal, durante una evacuación, generando los recursos necesarios para su ejecución y mantenimiento frente a las amenazas que hacen vulnerables la Compañía.</t>
  </si>
  <si>
    <t>CUMPLIDA 1</t>
  </si>
  <si>
    <t xml:space="preserve">INCUMPLIDA </t>
  </si>
  <si>
    <t xml:space="preserve">Concientizar a los(as) Colaboradores(as) sobre la importancia de los cuidados respiratorios </t>
  </si>
  <si>
    <t>% Cumplimiento de actividades SGSST 2023</t>
  </si>
  <si>
    <t>ACTIVIDADES</t>
  </si>
  <si>
    <t>PROGRAMADAS</t>
  </si>
  <si>
    <t>EJECUTADAS</t>
  </si>
  <si>
    <t>CUMPLIMIENTO</t>
  </si>
  <si>
    <t>Identificar estados de salud, de colaboradores durante su estancia laboral en la empresa</t>
  </si>
  <si>
    <t>MOVILIDAD SEGURA</t>
  </si>
  <si>
    <t>RIESGO BIOLOGICO</t>
  </si>
  <si>
    <t>HORAS</t>
  </si>
  <si>
    <t>TRAS</t>
  </si>
  <si>
    <t>QUÍMICO</t>
  </si>
  <si>
    <t>GESTION DE RIESGOS HIGIENICOS</t>
  </si>
  <si>
    <t>PROGRAMA DE PROTECCION RESPIRATORIA</t>
  </si>
  <si>
    <t>RIESGO PSICOSOCIAL</t>
  </si>
  <si>
    <t>PROGRAMA DE PROTECCION AUDITIVA</t>
  </si>
  <si>
    <t>INTERVENCIÓN DE AT</t>
  </si>
  <si>
    <t>ORDEN Y ASEO</t>
  </si>
  <si>
    <t>AVANCE %</t>
  </si>
  <si>
    <t xml:space="preserve">PROGRAMA </t>
  </si>
  <si>
    <t xml:space="preserve">EJECUCIÓN </t>
  </si>
  <si>
    <t>PROGRAMADA</t>
  </si>
  <si>
    <t>RIESGO CARDIOVASCULAR</t>
  </si>
  <si>
    <t>SVE DME</t>
  </si>
  <si>
    <t xml:space="preserve">TOTAL </t>
  </si>
  <si>
    <t>octubre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</si>
  <si>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</si>
  <si>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</si>
  <si>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</si>
  <si>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</si>
  <si>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</si>
  <si>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</si>
  <si>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</si>
  <si>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</si>
  <si>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</si>
  <si>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</si>
  <si>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</si>
  <si>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</si>
  <si>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N° ACT. PROGRAMADAS</t>
  </si>
  <si>
    <t>N° ACT. EJECUTADAS</t>
  </si>
  <si>
    <t>Generalidades -Sistema de  Gestión de Seguridad y Salud en el Trabajo</t>
  </si>
  <si>
    <t>Comunicar el resultado de la gestion en SST</t>
  </si>
  <si>
    <t>Identificar oportunidades de Mejoramiento y brechas del SST con respecto a la normatividad vigente</t>
  </si>
  <si>
    <t>Actualizar el documento cumpliendo normatividad.</t>
  </si>
  <si>
    <t>Documentar  los cambIos del SGSST</t>
  </si>
  <si>
    <t>Presentar resultados de mediciones ambientales</t>
  </si>
  <si>
    <t>Asesoria Plan estrategico de Seguridad vial</t>
  </si>
  <si>
    <t>Genrealidades SG-SST</t>
  </si>
  <si>
    <t>Comités SG-SST</t>
  </si>
  <si>
    <t>Informar al jefe inmediato las condiciones de salud</t>
  </si>
  <si>
    <t>Reporte de condiciones de salud</t>
  </si>
  <si>
    <t xml:space="preserve">Exámenes periodicos con enfasis osteomuscular </t>
  </si>
  <si>
    <t>Según necesidad</t>
  </si>
  <si>
    <t>Todo personal de la compañía</t>
  </si>
  <si>
    <t>Casos relacionados con eventos biológicos</t>
  </si>
  <si>
    <t>Contar con cobertura de  población expuesta a reisgo biológico</t>
  </si>
  <si>
    <t>Personal expuesto a riesgo biológico</t>
  </si>
  <si>
    <t xml:space="preserve">Personal expuesto </t>
  </si>
  <si>
    <t>Identificar quimicos que manipulan en las areas expuestas</t>
  </si>
  <si>
    <t>Seguimiento en SVE Quimico</t>
  </si>
  <si>
    <t>Según profesiograma -personal expuesto</t>
  </si>
  <si>
    <t xml:space="preserve">Personal expuesto al Riesgo </t>
  </si>
  <si>
    <t xml:space="preserve">Seguimiento medición higienica riesgo Quimico </t>
  </si>
  <si>
    <t>Según Asesoria ARL</t>
  </si>
  <si>
    <t xml:space="preserve"> Riesgo Ruido</t>
  </si>
  <si>
    <t>Según personal expuesto</t>
  </si>
  <si>
    <t>Según profesiograma personal expuesto al riesgo</t>
  </si>
  <si>
    <t>Seguimiento mediciones de  la condiciones de ruido en las áreas expuestas</t>
  </si>
  <si>
    <t xml:space="preserve"> Riesgo Respiratorio</t>
  </si>
  <si>
    <t>Realizar diagnostico inicial</t>
  </si>
  <si>
    <t>Verificación cumplimiento</t>
  </si>
  <si>
    <t>Tareas de alto riesgo</t>
  </si>
  <si>
    <t>Implementar  programas que contemplen actividades de prevención</t>
  </si>
  <si>
    <t>Según Exposición del personal expuesto al riesgo</t>
  </si>
  <si>
    <t>Divulgación de recomendaciones emitidas en el programa</t>
  </si>
  <si>
    <t>Diagnostico actividades de trabajo en alturas-espacios confinados y trabajo en caliente-riesgo mecánico</t>
  </si>
  <si>
    <t>Informar acerca de recomendaciónes de acuerdo con cada programa</t>
  </si>
  <si>
    <t>Personal expuesto</t>
  </si>
  <si>
    <t>grupo identifcado en el diagostico</t>
  </si>
  <si>
    <t>Capacitación en trabajos en alturas espacios confinados y trabajo en caliente-riesgo mecánico</t>
  </si>
  <si>
    <t>Promover practicas seguras para aplicar en cada actividad desarrollada</t>
  </si>
  <si>
    <t>Areas expuestas</t>
  </si>
  <si>
    <t>Seguimiento en el cumplimiento de las actividades de cada programa</t>
  </si>
  <si>
    <t>Verificar cumplimiento de actividades</t>
  </si>
  <si>
    <t>Evaluación eficacia del programa</t>
  </si>
  <si>
    <t>Medir condiciones de riesgo psicosocial en la población con el fin de definir temas de intervención (Bateria)</t>
  </si>
  <si>
    <t>Procedimiento de alcohol,tabaco y sustancias psicoativas</t>
  </si>
  <si>
    <t xml:space="preserve">Todo el personal </t>
  </si>
  <si>
    <t>Realizar las pruebas aleatorias  alcohol</t>
  </si>
  <si>
    <t>Capacitación de prevención del consumo de  alcohol tabaco y drogas</t>
  </si>
  <si>
    <t>Campaña de prevención de consumo de alcohol y drogas</t>
  </si>
  <si>
    <t>Actvidades emana de la salud enfocadas en la prevención de accidentes y enfermedades laborales</t>
  </si>
  <si>
    <t>Actividades de riesgo biologico</t>
  </si>
  <si>
    <t>Actividades de riesgo biomecánico</t>
  </si>
  <si>
    <t>Actividades de riesgo psicosocial</t>
  </si>
  <si>
    <t>Actividades de temas SST</t>
  </si>
  <si>
    <t xml:space="preserve">Todo personal contratista por necesidad </t>
  </si>
  <si>
    <t>Divulgación recomendaciones SST</t>
  </si>
  <si>
    <t xml:space="preserve">Seguimiento analisis de AT </t>
  </si>
  <si>
    <t>Realizar seguimiento de la accidentalidad presentada en cada area</t>
  </si>
  <si>
    <t>Personal que presente AT</t>
  </si>
  <si>
    <t>De acuerdo a necesidad</t>
  </si>
  <si>
    <t>Campaña de prevención y promoción de accidentes y enfermedades laborales</t>
  </si>
  <si>
    <t>Fomentar a la cultura de autocuidado en el personal de acuerdo con la exposición a riesgos</t>
  </si>
  <si>
    <t>Aplicación encuesta de de identificación de reisgos y evaluación de peligros</t>
  </si>
  <si>
    <t>Capacitación brigada de emergencias</t>
  </si>
  <si>
    <t>Actualizar plan de emergencia con planos de áreas y rutas de evacuación.</t>
  </si>
  <si>
    <t>Inspección de Equipos de Emergencias</t>
  </si>
  <si>
    <t>METAS</t>
  </si>
  <si>
    <t>FECHA: Enero de 2024</t>
  </si>
  <si>
    <t>SST-COPASST</t>
  </si>
  <si>
    <t>Presidente de PESV</t>
  </si>
  <si>
    <t>Presidente de COCOLA</t>
  </si>
  <si>
    <t>Medico laboral-Assomet-SST</t>
  </si>
  <si>
    <t>SST-Asesoria ARL</t>
  </si>
  <si>
    <t>SST-ASESORES ARL-JEFES DE AREA</t>
  </si>
  <si>
    <t xml:space="preserve">Observaciones </t>
  </si>
  <si>
    <t>Legislación</t>
  </si>
  <si>
    <t>Programa general</t>
  </si>
  <si>
    <t>Actividad</t>
  </si>
  <si>
    <t>Clasificación</t>
  </si>
  <si>
    <t>Objetivo</t>
  </si>
  <si>
    <t>Población/objetivo</t>
  </si>
  <si>
    <t>Seguimiento</t>
  </si>
  <si>
    <t>Cronograma Actividades Por Meses - 2024</t>
  </si>
  <si>
    <t xml:space="preserve">TOTAL ACTIVIDADES PLAN </t>
  </si>
  <si>
    <t>REPRESENTANTE LEGAL</t>
  </si>
  <si>
    <t>Cumplimiento legislación</t>
  </si>
  <si>
    <t>SST-PL-01</t>
  </si>
  <si>
    <t>CÓDIGO</t>
  </si>
  <si>
    <t>VERSIÓN</t>
  </si>
  <si>
    <t>FECHA EMISIÓN</t>
  </si>
  <si>
    <t>FECHA DE ACTUALIZACIÓN</t>
  </si>
  <si>
    <t>PÁGINA</t>
  </si>
  <si>
    <r>
      <t xml:space="preserve">EMPRESA: </t>
    </r>
    <r>
      <rPr>
        <sz val="11"/>
        <color theme="1"/>
        <rFont val="Candara"/>
        <family val="2"/>
      </rPr>
      <t>SER AMBIENTAL S.A.S. E.S.P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</si>
</sst>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[$€-2]\ * #,##0.00_ ;_ [$€-2]\ * \-#,##0.00_ ;_ [$€-2]\ * &quot;-&quot;??_ "/>
    <numFmt numFmtId="166" formatCode="_ * #,##0.00_ ;_ * \-#,##0.00_ ;_ * &quot;-&quot;??_ ;_ @_ "/>
    <numFmt numFmtId="167" formatCode="_(&quot;$&quot;\ * #,##0.00_);_(&quot;$&quot;\ * \(#,##0.00\);_(&quot;$&quot;\ * &quot;-&quot;??_);_(@_)"/>
    <numFmt numFmtId="168" formatCode="_ &quot;$&quot;\ * #,##0.00_ ;_ &quot;$&quot;\ * \-#,##0.00_ ;_ &quot;$&quot;\ * &quot;-&quot;??_ ;_ @_ "/>
    <numFmt numFmtId="169" formatCode="_(* #,##0.00_);_(* \(#,##0.00\);_(* &quot;-&quot;??_);_(@_)"/>
    <numFmt numFmtId="170" formatCode="_-* #,##0_-;\-* #,##0_-;_-* &quot;-&quot;??_-;_-@_-"/>
  </numFmts>
  <fonts count="69" x14ac:knownFonts="1">
    <font>
      <sz val="10"/>
      <name val="M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erif"/>
      <family val="1"/>
    </font>
    <font>
      <sz val="10"/>
      <name val="Arial"/>
      <family val="2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sz val="7.1"/>
      <color indexed="8"/>
      <name val="Courier New"/>
      <family val="3"/>
    </font>
    <font>
      <sz val="10"/>
      <name val="MS Serif"/>
      <family val="1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MS Serif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0"/>
      <name val="Aharoni"/>
      <charset val="177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Candara"/>
      <family val="2"/>
    </font>
    <font>
      <sz val="10"/>
      <name val="Candara"/>
      <family val="2"/>
    </font>
    <font>
      <b/>
      <sz val="8"/>
      <name val="Candara"/>
      <family val="2"/>
    </font>
    <font>
      <b/>
      <sz val="10"/>
      <color rgb="FF000000"/>
      <name val="Candara"/>
      <family val="2"/>
    </font>
    <font>
      <b/>
      <sz val="8"/>
      <color rgb="FF000000"/>
      <name val="Candara"/>
      <family val="2"/>
    </font>
    <font>
      <sz val="10"/>
      <color rgb="FF000000"/>
      <name val="Candara"/>
      <family val="2"/>
    </font>
    <font>
      <sz val="10"/>
      <name val="MS Serif"/>
    </font>
    <font>
      <b/>
      <sz val="10"/>
      <name val="MS Serif"/>
    </font>
    <font>
      <b/>
      <sz val="12"/>
      <color theme="1"/>
      <name val="Candara"/>
      <family val="2"/>
    </font>
    <font>
      <b/>
      <sz val="16"/>
      <color theme="1"/>
      <name val="Candara"/>
      <family val="2"/>
    </font>
    <font>
      <b/>
      <sz val="22"/>
      <color theme="1"/>
      <name val="Candara"/>
      <family val="2"/>
    </font>
    <font>
      <sz val="12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Candara"/>
      <family val="2"/>
    </font>
    <font>
      <b/>
      <sz val="12"/>
      <name val="Candara"/>
      <family val="2"/>
    </font>
    <font>
      <sz val="12"/>
      <name val="Candara"/>
      <family val="2"/>
    </font>
    <font>
      <b/>
      <sz val="9"/>
      <name val="Candara"/>
      <family val="2"/>
    </font>
    <font>
      <sz val="8"/>
      <color theme="1"/>
      <name val="Candara"/>
      <family val="2"/>
    </font>
    <font>
      <sz val="12"/>
      <color rgb="FF000000"/>
      <name val="Candara"/>
      <family val="2"/>
    </font>
    <font>
      <b/>
      <sz val="14"/>
      <color theme="0"/>
      <name val="Candara"/>
      <family val="2"/>
    </font>
    <font>
      <sz val="12"/>
      <color theme="0"/>
      <name val="Candara"/>
      <family val="2"/>
    </font>
    <font>
      <b/>
      <sz val="12"/>
      <color theme="0"/>
      <name val="Candara"/>
      <family val="2"/>
    </font>
    <font>
      <sz val="8"/>
      <name val="Candara"/>
      <family val="2"/>
    </font>
    <font>
      <sz val="9"/>
      <color theme="1"/>
      <name val="Candara"/>
      <family val="2"/>
    </font>
    <font>
      <sz val="14"/>
      <color theme="1"/>
      <name val="Candara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9">
    <xf numFmtId="0" fontId="0" fillId="0" borderId="0"/>
    <xf numFmtId="9" fontId="10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>
      <alignment wrapText="1"/>
    </xf>
    <xf numFmtId="43" fontId="11" fillId="0" borderId="0" applyFont="0" applyFill="0" applyBorder="0" applyAlignment="0" applyProtection="0">
      <alignment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8" fillId="0" borderId="0"/>
    <xf numFmtId="0" fontId="1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wrapText="1"/>
    </xf>
    <xf numFmtId="0" fontId="11" fillId="0" borderId="0">
      <alignment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>
      <alignment wrapText="1"/>
    </xf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2" borderId="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wrapText="1"/>
    </xf>
    <xf numFmtId="9" fontId="11" fillId="0" borderId="0" applyFont="0" applyFill="0" applyBorder="0" applyAlignment="0" applyProtection="0">
      <alignment wrapText="1"/>
    </xf>
    <xf numFmtId="0" fontId="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19" applyNumberFormat="0" applyAlignment="0" applyProtection="0"/>
    <xf numFmtId="0" fontId="26" fillId="9" borderId="20" applyNumberFormat="0" applyAlignment="0" applyProtection="0"/>
    <xf numFmtId="0" fontId="27" fillId="9" borderId="19" applyNumberFormat="0" applyAlignment="0" applyProtection="0"/>
    <xf numFmtId="0" fontId="28" fillId="0" borderId="21" applyNumberFormat="0" applyFill="0" applyAlignment="0" applyProtection="0"/>
    <xf numFmtId="0" fontId="29" fillId="10" borderId="2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3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33" fillId="34" borderId="0" applyNumberFormat="0" applyBorder="0" applyAlignment="0" applyProtection="0"/>
    <xf numFmtId="0" fontId="1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2" borderId="1" applyNumberFormat="0" applyFont="0" applyAlignment="0" applyProtection="0"/>
    <xf numFmtId="0" fontId="6" fillId="0" borderId="0"/>
    <xf numFmtId="0" fontId="6" fillId="0" borderId="0"/>
    <xf numFmtId="0" fontId="10" fillId="0" borderId="0"/>
    <xf numFmtId="16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>
      <alignment wrapText="1"/>
    </xf>
    <xf numFmtId="43" fontId="11" fillId="0" borderId="0" applyFont="0" applyFill="0" applyBorder="0" applyAlignment="0" applyProtection="0">
      <alignment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43" fontId="50" fillId="0" borderId="0" applyFont="0" applyFill="0" applyBorder="0" applyAlignment="0" applyProtection="0"/>
  </cellStyleXfs>
  <cellXfs count="388">
    <xf numFmtId="0" fontId="0" fillId="0" borderId="0" xfId="0"/>
    <xf numFmtId="0" fontId="0" fillId="0" borderId="0" xfId="0" applyAlignment="1">
      <alignment horizontal="center" vertical="center" wrapText="1"/>
    </xf>
    <xf numFmtId="0" fontId="36" fillId="42" borderId="6" xfId="233" applyFont="1" applyFill="1" applyBorder="1" applyAlignment="1">
      <alignment horizontal="left" vertical="center"/>
    </xf>
    <xf numFmtId="0" fontId="36" fillId="42" borderId="2" xfId="233" applyFont="1" applyFill="1" applyBorder="1" applyAlignment="1">
      <alignment horizontal="left" vertical="center"/>
    </xf>
    <xf numFmtId="0" fontId="36" fillId="42" borderId="5" xfId="233" applyFont="1" applyFill="1" applyBorder="1" applyAlignment="1">
      <alignment horizontal="left" vertical="center"/>
    </xf>
    <xf numFmtId="0" fontId="39" fillId="0" borderId="11" xfId="233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5" xfId="233" applyFont="1" applyBorder="1" applyAlignment="1">
      <alignment horizontal="left" vertical="center" wrapText="1"/>
    </xf>
    <xf numFmtId="0" fontId="37" fillId="0" borderId="11" xfId="233" applyFont="1" applyBorder="1" applyAlignment="1">
      <alignment horizontal="left" vertical="center" wrapText="1"/>
    </xf>
    <xf numFmtId="0" fontId="39" fillId="0" borderId="11" xfId="233" applyFont="1" applyBorder="1" applyAlignment="1">
      <alignment horizontal="left" vertical="center" wrapText="1"/>
    </xf>
    <xf numFmtId="0" fontId="34" fillId="43" borderId="0" xfId="0" applyFont="1" applyFill="1" applyAlignment="1">
      <alignment horizontal="left" vertical="center"/>
    </xf>
    <xf numFmtId="9" fontId="35" fillId="42" borderId="0" xfId="1" applyFont="1" applyFill="1" applyAlignment="1">
      <alignment horizontal="center" vertical="center" wrapText="1"/>
    </xf>
    <xf numFmtId="9" fontId="35" fillId="42" borderId="7" xfId="1" applyFont="1" applyFill="1" applyBorder="1" applyAlignment="1">
      <alignment horizontal="center" vertical="center" wrapText="1"/>
    </xf>
    <xf numFmtId="1" fontId="35" fillId="42" borderId="5" xfId="1" applyNumberFormat="1" applyFont="1" applyFill="1" applyBorder="1" applyAlignment="1">
      <alignment horizontal="center" vertical="center" wrapText="1"/>
    </xf>
    <xf numFmtId="9" fontId="35" fillId="42" borderId="4" xfId="1" applyFont="1" applyFill="1" applyBorder="1" applyAlignment="1">
      <alignment horizontal="center" vertical="center" wrapText="1"/>
    </xf>
    <xf numFmtId="1" fontId="35" fillId="42" borderId="5" xfId="0" applyNumberFormat="1" applyFont="1" applyFill="1" applyBorder="1" applyAlignment="1">
      <alignment horizontal="center" vertical="center" wrapText="1"/>
    </xf>
    <xf numFmtId="1" fontId="35" fillId="42" borderId="10" xfId="0" applyNumberFormat="1" applyFont="1" applyFill="1" applyBorder="1" applyAlignment="1">
      <alignment horizontal="center" vertical="center" wrapText="1"/>
    </xf>
    <xf numFmtId="0" fontId="35" fillId="42" borderId="10" xfId="0" applyFont="1" applyFill="1" applyBorder="1" applyAlignment="1">
      <alignment horizontal="left" vertical="center"/>
    </xf>
    <xf numFmtId="0" fontId="35" fillId="42" borderId="10" xfId="0" applyFont="1" applyFill="1" applyBorder="1" applyAlignment="1">
      <alignment horizontal="center" vertical="center" wrapText="1"/>
    </xf>
    <xf numFmtId="0" fontId="40" fillId="42" borderId="0" xfId="0" applyFont="1" applyFill="1"/>
    <xf numFmtId="1" fontId="41" fillId="40" borderId="0" xfId="0" applyNumberFormat="1" applyFont="1" applyFill="1" applyAlignment="1">
      <alignment horizontal="center" vertical="center" wrapText="1"/>
    </xf>
    <xf numFmtId="9" fontId="41" fillId="40" borderId="0" xfId="1" applyFont="1" applyFill="1" applyAlignment="1">
      <alignment horizontal="center" vertical="center" wrapText="1"/>
    </xf>
    <xf numFmtId="0" fontId="42" fillId="45" borderId="24" xfId="0" applyFont="1" applyFill="1" applyBorder="1" applyAlignment="1">
      <alignment horizontal="center" vertical="center" wrapText="1" readingOrder="1"/>
    </xf>
    <xf numFmtId="0" fontId="42" fillId="45" borderId="24" xfId="0" applyFont="1" applyFill="1" applyBorder="1" applyAlignment="1">
      <alignment horizontal="center" wrapText="1" readingOrder="1"/>
    </xf>
    <xf numFmtId="0" fontId="0" fillId="0" borderId="0" xfId="0" applyAlignment="1">
      <alignment wrapText="1"/>
    </xf>
    <xf numFmtId="9" fontId="0" fillId="0" borderId="0" xfId="1" applyFont="1"/>
    <xf numFmtId="0" fontId="0" fillId="47" borderId="0" xfId="0" applyFill="1"/>
    <xf numFmtId="0" fontId="45" fillId="4" borderId="5" xfId="0" applyFont="1" applyFill="1" applyBorder="1" applyAlignment="1">
      <alignment horizontal="center" vertical="center"/>
    </xf>
    <xf numFmtId="9" fontId="45" fillId="4" borderId="5" xfId="1" applyFont="1" applyFill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 readingOrder="1"/>
    </xf>
    <xf numFmtId="0" fontId="48" fillId="0" borderId="5" xfId="0" applyFont="1" applyBorder="1" applyAlignment="1">
      <alignment horizontal="center" vertical="center" wrapText="1" readingOrder="1"/>
    </xf>
    <xf numFmtId="0" fontId="49" fillId="0" borderId="5" xfId="0" applyFont="1" applyBorder="1" applyAlignment="1">
      <alignment horizontal="left" wrapText="1" readingOrder="1"/>
    </xf>
    <xf numFmtId="0" fontId="49" fillId="0" borderId="5" xfId="0" applyFont="1" applyBorder="1" applyAlignment="1">
      <alignment horizontal="center" vertical="center" wrapText="1" readingOrder="1"/>
    </xf>
    <xf numFmtId="9" fontId="0" fillId="0" borderId="5" xfId="1" applyFont="1" applyBorder="1" applyAlignment="1">
      <alignment horizontal="center" vertical="center"/>
    </xf>
    <xf numFmtId="0" fontId="49" fillId="4" borderId="5" xfId="0" applyFont="1" applyFill="1" applyBorder="1" applyAlignment="1">
      <alignment horizontal="left" wrapText="1" readingOrder="1"/>
    </xf>
    <xf numFmtId="0" fontId="49" fillId="4" borderId="5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70" fontId="0" fillId="0" borderId="0" xfId="238" applyNumberFormat="1" applyFont="1"/>
    <xf numFmtId="0" fontId="42" fillId="45" borderId="27" xfId="0" applyFont="1" applyFill="1" applyBorder="1" applyAlignment="1">
      <alignment horizontal="center" vertical="center" wrapText="1" readingOrder="1"/>
    </xf>
    <xf numFmtId="0" fontId="43" fillId="46" borderId="28" xfId="0" applyFont="1" applyFill="1" applyBorder="1" applyAlignment="1">
      <alignment wrapText="1" readingOrder="1"/>
    </xf>
    <xf numFmtId="0" fontId="43" fillId="46" borderId="29" xfId="0" applyFont="1" applyFill="1" applyBorder="1" applyAlignment="1">
      <alignment wrapText="1" readingOrder="1"/>
    </xf>
    <xf numFmtId="9" fontId="43" fillId="46" borderId="28" xfId="0" applyNumberFormat="1" applyFont="1" applyFill="1" applyBorder="1" applyAlignment="1">
      <alignment wrapText="1" readingOrder="1"/>
    </xf>
    <xf numFmtId="9" fontId="43" fillId="46" borderId="29" xfId="0" applyNumberFormat="1" applyFont="1" applyFill="1" applyBorder="1" applyAlignment="1">
      <alignment wrapText="1" readingOrder="1"/>
    </xf>
    <xf numFmtId="0" fontId="0" fillId="0" borderId="5" xfId="0" applyBorder="1"/>
    <xf numFmtId="0" fontId="43" fillId="46" borderId="5" xfId="0" applyFont="1" applyFill="1" applyBorder="1" applyAlignment="1">
      <alignment wrapText="1" readingOrder="1"/>
    </xf>
    <xf numFmtId="9" fontId="43" fillId="46" borderId="5" xfId="0" applyNumberFormat="1" applyFont="1" applyFill="1" applyBorder="1" applyAlignment="1">
      <alignment wrapText="1" readingOrder="1"/>
    </xf>
    <xf numFmtId="0" fontId="51" fillId="0" borderId="5" xfId="0" applyFont="1" applyBorder="1"/>
    <xf numFmtId="170" fontId="0" fillId="0" borderId="0" xfId="0" applyNumberFormat="1"/>
    <xf numFmtId="0" fontId="55" fillId="0" borderId="5" xfId="233" applyFont="1" applyBorder="1" applyAlignment="1">
      <alignment horizontal="left" vertical="center"/>
    </xf>
    <xf numFmtId="0" fontId="55" fillId="0" borderId="0" xfId="233" applyFont="1" applyAlignment="1">
      <alignment horizontal="left" vertical="center"/>
    </xf>
    <xf numFmtId="0" fontId="55" fillId="0" borderId="0" xfId="233" applyFont="1" applyAlignment="1">
      <alignment horizontal="left"/>
    </xf>
    <xf numFmtId="0" fontId="56" fillId="0" borderId="0" xfId="233" applyFont="1" applyAlignment="1">
      <alignment horizontal="left"/>
    </xf>
    <xf numFmtId="0" fontId="58" fillId="0" borderId="0" xfId="233" applyFont="1" applyAlignment="1">
      <alignment horizontal="center" vertical="center"/>
    </xf>
    <xf numFmtId="0" fontId="58" fillId="0" borderId="11" xfId="233" applyFont="1" applyBorder="1" applyAlignment="1">
      <alignment horizontal="center" vertical="center"/>
    </xf>
    <xf numFmtId="0" fontId="58" fillId="0" borderId="12" xfId="233" applyFont="1" applyBorder="1" applyAlignment="1">
      <alignment horizontal="center" vertical="center"/>
    </xf>
    <xf numFmtId="0" fontId="59" fillId="0" borderId="4" xfId="233" applyFont="1" applyBorder="1" applyAlignment="1">
      <alignment horizontal="center" vertical="center"/>
    </xf>
    <xf numFmtId="0" fontId="60" fillId="36" borderId="10" xfId="233" applyFont="1" applyFill="1" applyBorder="1" applyAlignment="1">
      <alignment horizontal="center" vertical="center"/>
    </xf>
    <xf numFmtId="0" fontId="58" fillId="0" borderId="9" xfId="233" applyFont="1" applyBorder="1" applyAlignment="1">
      <alignment horizontal="center" vertical="center" textRotation="90"/>
    </xf>
    <xf numFmtId="0" fontId="58" fillId="0" borderId="13" xfId="233" applyFont="1" applyBorder="1" applyAlignment="1">
      <alignment horizontal="center" vertical="center" textRotation="90" wrapText="1"/>
    </xf>
    <xf numFmtId="0" fontId="58" fillId="0" borderId="13" xfId="233" applyFont="1" applyBorder="1" applyAlignment="1">
      <alignment horizontal="center" vertical="center" textRotation="90"/>
    </xf>
    <xf numFmtId="0" fontId="55" fillId="0" borderId="10" xfId="233" applyFont="1" applyBorder="1" applyAlignment="1">
      <alignment horizontal="center" vertical="center" wrapText="1"/>
    </xf>
    <xf numFmtId="0" fontId="55" fillId="0" borderId="14" xfId="233" applyFont="1" applyBorder="1" applyAlignment="1">
      <alignment horizontal="left" vertical="center" wrapText="1"/>
    </xf>
    <xf numFmtId="0" fontId="59" fillId="41" borderId="5" xfId="233" applyFont="1" applyFill="1" applyBorder="1" applyAlignment="1">
      <alignment horizontal="left" vertical="center" wrapText="1"/>
    </xf>
    <xf numFmtId="0" fontId="55" fillId="41" borderId="5" xfId="233" applyFont="1" applyFill="1" applyBorder="1" applyAlignment="1">
      <alignment horizontal="left" vertical="center"/>
    </xf>
    <xf numFmtId="1" fontId="59" fillId="41" borderId="5" xfId="234" applyNumberFormat="1" applyFont="1" applyFill="1" applyBorder="1" applyAlignment="1">
      <alignment horizontal="left" vertical="center" wrapText="1"/>
    </xf>
    <xf numFmtId="0" fontId="55" fillId="0" borderId="5" xfId="233" applyFont="1" applyBorder="1" applyAlignment="1">
      <alignment horizontal="center" vertical="center" wrapText="1"/>
    </xf>
    <xf numFmtId="0" fontId="55" fillId="0" borderId="10" xfId="233" applyFont="1" applyBorder="1" applyAlignment="1">
      <alignment horizontal="left" vertical="center" wrapText="1"/>
    </xf>
    <xf numFmtId="0" fontId="55" fillId="0" borderId="14" xfId="233" applyFont="1" applyBorder="1" applyAlignment="1">
      <alignment horizontal="center" vertical="center" wrapText="1"/>
    </xf>
    <xf numFmtId="0" fontId="55" fillId="0" borderId="13" xfId="233" applyFont="1" applyBorder="1" applyAlignment="1">
      <alignment horizontal="left" vertical="center" wrapText="1"/>
    </xf>
    <xf numFmtId="0" fontId="59" fillId="0" borderId="5" xfId="233" applyFont="1" applyBorder="1" applyAlignment="1">
      <alignment horizontal="left" vertical="center" wrapText="1"/>
    </xf>
    <xf numFmtId="0" fontId="59" fillId="0" borderId="5" xfId="233" applyFont="1" applyBorder="1" applyAlignment="1">
      <alignment horizontal="left" vertical="center"/>
    </xf>
    <xf numFmtId="1" fontId="58" fillId="0" borderId="5" xfId="234" applyNumberFormat="1" applyFont="1" applyFill="1" applyBorder="1" applyAlignment="1">
      <alignment horizontal="left" vertical="center" wrapText="1"/>
    </xf>
    <xf numFmtId="0" fontId="55" fillId="0" borderId="13" xfId="233" applyFont="1" applyBorder="1" applyAlignment="1">
      <alignment horizontal="center" vertical="center" wrapText="1"/>
    </xf>
    <xf numFmtId="0" fontId="55" fillId="0" borderId="5" xfId="233" applyFont="1" applyBorder="1" applyAlignment="1">
      <alignment horizontal="left" vertical="center" wrapText="1"/>
    </xf>
    <xf numFmtId="0" fontId="55" fillId="41" borderId="5" xfId="233" applyFont="1" applyFill="1" applyBorder="1" applyAlignment="1">
      <alignment horizontal="left" vertical="center" wrapText="1"/>
    </xf>
    <xf numFmtId="1" fontId="58" fillId="41" borderId="5" xfId="234" applyNumberFormat="1" applyFont="1" applyFill="1" applyBorder="1" applyAlignment="1">
      <alignment horizontal="left" vertical="center" wrapText="1"/>
    </xf>
    <xf numFmtId="0" fontId="58" fillId="0" borderId="5" xfId="233" applyFont="1" applyBorder="1" applyAlignment="1">
      <alignment horizontal="left" vertical="center"/>
    </xf>
    <xf numFmtId="0" fontId="55" fillId="4" borderId="10" xfId="233" applyFont="1" applyFill="1" applyBorder="1" applyAlignment="1">
      <alignment horizontal="left" vertical="center" wrapText="1"/>
    </xf>
    <xf numFmtId="0" fontId="55" fillId="4" borderId="13" xfId="233" applyFont="1" applyFill="1" applyBorder="1" applyAlignment="1">
      <alignment horizontal="left" vertical="center" wrapText="1"/>
    </xf>
    <xf numFmtId="0" fontId="59" fillId="0" borderId="10" xfId="233" applyFont="1" applyBorder="1" applyAlignment="1">
      <alignment horizontal="left" vertical="center"/>
    </xf>
    <xf numFmtId="1" fontId="58" fillId="0" borderId="10" xfId="234" applyNumberFormat="1" applyFont="1" applyFill="1" applyBorder="1" applyAlignment="1">
      <alignment horizontal="left" vertical="center" wrapText="1"/>
    </xf>
    <xf numFmtId="0" fontId="59" fillId="41" borderId="10" xfId="233" applyFont="1" applyFill="1" applyBorder="1" applyAlignment="1">
      <alignment horizontal="left" vertical="center"/>
    </xf>
    <xf numFmtId="1" fontId="58" fillId="41" borderId="10" xfId="234" applyNumberFormat="1" applyFont="1" applyFill="1" applyBorder="1" applyAlignment="1">
      <alignment horizontal="left" vertical="center" wrapText="1"/>
    </xf>
    <xf numFmtId="0" fontId="64" fillId="40" borderId="5" xfId="233" applyFont="1" applyFill="1" applyBorder="1" applyAlignment="1">
      <alignment horizontal="center" vertical="center" wrapText="1"/>
    </xf>
    <xf numFmtId="9" fontId="64" fillId="40" borderId="5" xfId="1" applyFont="1" applyFill="1" applyBorder="1" applyAlignment="1">
      <alignment horizontal="center" vertical="center" wrapText="1"/>
    </xf>
    <xf numFmtId="0" fontId="64" fillId="40" borderId="5" xfId="233" applyFont="1" applyFill="1" applyBorder="1" applyAlignment="1">
      <alignment horizontal="left" vertical="center" wrapText="1"/>
    </xf>
    <xf numFmtId="0" fontId="64" fillId="40" borderId="0" xfId="233" applyFont="1" applyFill="1" applyAlignment="1">
      <alignment horizontal="left"/>
    </xf>
    <xf numFmtId="0" fontId="59" fillId="0" borderId="10" xfId="237" applyFont="1" applyBorder="1" applyAlignment="1">
      <alignment horizontal="left" vertical="center" wrapText="1"/>
    </xf>
    <xf numFmtId="0" fontId="59" fillId="41" borderId="13" xfId="233" applyFont="1" applyFill="1" applyBorder="1" applyAlignment="1">
      <alignment horizontal="left" vertical="center" wrapText="1"/>
    </xf>
    <xf numFmtId="1" fontId="58" fillId="0" borderId="14" xfId="234" applyNumberFormat="1" applyFont="1" applyFill="1" applyBorder="1" applyAlignment="1">
      <alignment horizontal="center" vertical="center" wrapText="1"/>
    </xf>
    <xf numFmtId="9" fontId="58" fillId="0" borderId="14" xfId="1" applyFont="1" applyFill="1" applyBorder="1" applyAlignment="1">
      <alignment horizontal="center" vertical="center" wrapText="1"/>
    </xf>
    <xf numFmtId="0" fontId="59" fillId="0" borderId="14" xfId="237" applyFont="1" applyBorder="1" applyAlignment="1">
      <alignment horizontal="center" vertical="center" wrapText="1"/>
    </xf>
    <xf numFmtId="1" fontId="58" fillId="0" borderId="14" xfId="234" applyNumberFormat="1" applyFont="1" applyFill="1" applyBorder="1" applyAlignment="1">
      <alignment horizontal="left" vertical="center" wrapText="1"/>
    </xf>
    <xf numFmtId="0" fontId="52" fillId="0" borderId="0" xfId="233" applyFont="1" applyAlignment="1">
      <alignment horizontal="left"/>
    </xf>
    <xf numFmtId="0" fontId="59" fillId="0" borderId="13" xfId="237" applyFont="1" applyBorder="1" applyAlignment="1">
      <alignment horizontal="left" vertical="center" wrapText="1"/>
    </xf>
    <xf numFmtId="0" fontId="58" fillId="0" borderId="10" xfId="233" applyFont="1" applyBorder="1" applyAlignment="1">
      <alignment horizontal="left" vertical="center"/>
    </xf>
    <xf numFmtId="1" fontId="58" fillId="0" borderId="13" xfId="234" applyNumberFormat="1" applyFont="1" applyFill="1" applyBorder="1" applyAlignment="1">
      <alignment horizontal="center" vertical="center" wrapText="1"/>
    </xf>
    <xf numFmtId="9" fontId="58" fillId="0" borderId="13" xfId="1" applyFont="1" applyFill="1" applyBorder="1" applyAlignment="1">
      <alignment horizontal="center" vertical="center" wrapText="1"/>
    </xf>
    <xf numFmtId="0" fontId="59" fillId="0" borderId="13" xfId="237" applyFont="1" applyBorder="1" applyAlignment="1">
      <alignment horizontal="center" vertical="center" wrapText="1"/>
    </xf>
    <xf numFmtId="0" fontId="52" fillId="41" borderId="14" xfId="233" applyFont="1" applyFill="1" applyBorder="1" applyAlignment="1">
      <alignment horizontal="left" vertical="center"/>
    </xf>
    <xf numFmtId="0" fontId="55" fillId="4" borderId="10" xfId="0" applyFont="1" applyFill="1" applyBorder="1" applyAlignment="1">
      <alignment horizontal="left" vertical="center" wrapText="1"/>
    </xf>
    <xf numFmtId="0" fontId="52" fillId="41" borderId="10" xfId="233" applyFont="1" applyFill="1" applyBorder="1" applyAlignment="1">
      <alignment horizontal="left" vertical="center"/>
    </xf>
    <xf numFmtId="0" fontId="55" fillId="41" borderId="10" xfId="233" applyFont="1" applyFill="1" applyBorder="1" applyAlignment="1">
      <alignment horizontal="left" vertical="center"/>
    </xf>
    <xf numFmtId="1" fontId="58" fillId="0" borderId="10" xfId="234" applyNumberFormat="1" applyFont="1" applyFill="1" applyBorder="1" applyAlignment="1">
      <alignment horizontal="center" vertical="center" wrapText="1"/>
    </xf>
    <xf numFmtId="9" fontId="58" fillId="0" borderId="10" xfId="1" applyFont="1" applyFill="1" applyBorder="1" applyAlignment="1">
      <alignment horizontal="center" vertical="center" wrapText="1"/>
    </xf>
    <xf numFmtId="0" fontId="59" fillId="0" borderId="10" xfId="237" applyFont="1" applyBorder="1" applyAlignment="1">
      <alignment horizontal="center" vertical="center" wrapText="1"/>
    </xf>
    <xf numFmtId="0" fontId="55" fillId="4" borderId="13" xfId="0" applyFont="1" applyFill="1" applyBorder="1" applyAlignment="1">
      <alignment horizontal="left" vertical="center" wrapText="1"/>
    </xf>
    <xf numFmtId="0" fontId="59" fillId="0" borderId="14" xfId="237" applyFont="1" applyBorder="1" applyAlignment="1">
      <alignment horizontal="left" vertical="center" wrapText="1"/>
    </xf>
    <xf numFmtId="0" fontId="52" fillId="41" borderId="5" xfId="233" applyFont="1" applyFill="1" applyBorder="1" applyAlignment="1">
      <alignment horizontal="left" vertical="center"/>
    </xf>
    <xf numFmtId="0" fontId="59" fillId="0" borderId="10" xfId="233" applyFont="1" applyBorder="1" applyAlignment="1">
      <alignment horizontal="left" vertical="center" wrapText="1"/>
    </xf>
    <xf numFmtId="1" fontId="58" fillId="40" borderId="5" xfId="234" applyNumberFormat="1" applyFont="1" applyFill="1" applyBorder="1" applyAlignment="1">
      <alignment horizontal="center" vertical="center" wrapText="1"/>
    </xf>
    <xf numFmtId="9" fontId="58" fillId="40" borderId="5" xfId="1" applyFont="1" applyFill="1" applyBorder="1" applyAlignment="1">
      <alignment horizontal="center" vertical="center" wrapText="1"/>
    </xf>
    <xf numFmtId="0" fontId="59" fillId="40" borderId="5" xfId="237" applyFont="1" applyFill="1" applyBorder="1" applyAlignment="1">
      <alignment horizontal="center" vertical="center" wrapText="1"/>
    </xf>
    <xf numFmtId="1" fontId="58" fillId="40" borderId="5" xfId="234" applyNumberFormat="1" applyFont="1" applyFill="1" applyBorder="1" applyAlignment="1">
      <alignment horizontal="left" vertical="center" wrapText="1"/>
    </xf>
    <xf numFmtId="0" fontId="52" fillId="40" borderId="0" xfId="233" applyFont="1" applyFill="1" applyAlignment="1">
      <alignment horizontal="left"/>
    </xf>
    <xf numFmtId="1" fontId="55" fillId="40" borderId="5" xfId="233" applyNumberFormat="1" applyFont="1" applyFill="1" applyBorder="1" applyAlignment="1">
      <alignment horizontal="center" vertical="center" wrapText="1"/>
    </xf>
    <xf numFmtId="0" fontId="55" fillId="40" borderId="5" xfId="233" applyFont="1" applyFill="1" applyBorder="1" applyAlignment="1">
      <alignment horizontal="center" vertical="center" wrapText="1"/>
    </xf>
    <xf numFmtId="0" fontId="55" fillId="40" borderId="5" xfId="233" applyFont="1" applyFill="1" applyBorder="1" applyAlignment="1">
      <alignment horizontal="left" vertical="center" wrapText="1"/>
    </xf>
    <xf numFmtId="0" fontId="55" fillId="40" borderId="0" xfId="233" applyFont="1" applyFill="1" applyAlignment="1">
      <alignment horizontal="left"/>
    </xf>
    <xf numFmtId="1" fontId="65" fillId="42" borderId="14" xfId="234" applyNumberFormat="1" applyFont="1" applyFill="1" applyBorder="1" applyAlignment="1">
      <alignment horizontal="center" vertical="center" wrapText="1"/>
    </xf>
    <xf numFmtId="1" fontId="65" fillId="42" borderId="14" xfId="234" applyNumberFormat="1" applyFont="1" applyFill="1" applyBorder="1" applyAlignment="1">
      <alignment horizontal="left" vertical="center" wrapText="1"/>
    </xf>
    <xf numFmtId="0" fontId="65" fillId="42" borderId="0" xfId="233" applyFont="1" applyFill="1" applyAlignment="1">
      <alignment horizontal="left"/>
    </xf>
    <xf numFmtId="0" fontId="59" fillId="0" borderId="13" xfId="233" applyFont="1" applyBorder="1" applyAlignment="1">
      <alignment horizontal="left" vertical="center"/>
    </xf>
    <xf numFmtId="1" fontId="58" fillId="0" borderId="13" xfId="234" applyNumberFormat="1" applyFont="1" applyFill="1" applyBorder="1" applyAlignment="1">
      <alignment horizontal="left" vertical="center" wrapText="1"/>
    </xf>
    <xf numFmtId="0" fontId="59" fillId="41" borderId="5" xfId="233" applyFont="1" applyFill="1" applyBorder="1" applyAlignment="1">
      <alignment horizontal="left" vertical="center"/>
    </xf>
    <xf numFmtId="1" fontId="58" fillId="0" borderId="8" xfId="234" applyNumberFormat="1" applyFont="1" applyFill="1" applyBorder="1" applyAlignment="1">
      <alignment horizontal="left" vertical="center" wrapText="1"/>
    </xf>
    <xf numFmtId="0" fontId="59" fillId="0" borderId="11" xfId="233" applyFont="1" applyBorder="1" applyAlignment="1">
      <alignment horizontal="left" vertical="center"/>
    </xf>
    <xf numFmtId="0" fontId="61" fillId="0" borderId="0" xfId="233" applyFont="1" applyAlignment="1">
      <alignment horizontal="left" vertical="center" wrapText="1"/>
    </xf>
    <xf numFmtId="0" fontId="58" fillId="41" borderId="5" xfId="233" applyFont="1" applyFill="1" applyBorder="1" applyAlignment="1">
      <alignment horizontal="left" vertical="center"/>
    </xf>
    <xf numFmtId="0" fontId="58" fillId="0" borderId="11" xfId="233" applyFont="1" applyBorder="1" applyAlignment="1">
      <alignment horizontal="left" vertical="center"/>
    </xf>
    <xf numFmtId="0" fontId="58" fillId="0" borderId="4" xfId="233" applyFont="1" applyBorder="1" applyAlignment="1">
      <alignment horizontal="left" vertical="center"/>
    </xf>
    <xf numFmtId="1" fontId="58" fillId="40" borderId="10" xfId="234" applyNumberFormat="1" applyFont="1" applyFill="1" applyBorder="1" applyAlignment="1">
      <alignment horizontal="center" vertical="center" wrapText="1"/>
    </xf>
    <xf numFmtId="9" fontId="58" fillId="40" borderId="10" xfId="1" applyFont="1" applyFill="1" applyBorder="1" applyAlignment="1">
      <alignment horizontal="center" vertical="center" wrapText="1"/>
    </xf>
    <xf numFmtId="0" fontId="58" fillId="40" borderId="0" xfId="233" applyFont="1" applyFill="1" applyAlignment="1">
      <alignment horizontal="left"/>
    </xf>
    <xf numFmtId="1" fontId="59" fillId="0" borderId="13" xfId="234" applyNumberFormat="1" applyFont="1" applyFill="1" applyBorder="1" applyAlignment="1">
      <alignment horizontal="left" vertical="center" wrapText="1"/>
    </xf>
    <xf numFmtId="0" fontId="55" fillId="0" borderId="10" xfId="233" applyFont="1" applyBorder="1" applyAlignment="1">
      <alignment horizontal="left" vertical="center"/>
    </xf>
    <xf numFmtId="0" fontId="55" fillId="0" borderId="13" xfId="233" applyFont="1" applyBorder="1" applyAlignment="1">
      <alignment horizontal="left" vertical="center"/>
    </xf>
    <xf numFmtId="1" fontId="59" fillId="40" borderId="5" xfId="234" applyNumberFormat="1" applyFont="1" applyFill="1" applyBorder="1" applyAlignment="1">
      <alignment horizontal="center" vertical="center" wrapText="1"/>
    </xf>
    <xf numFmtId="1" fontId="59" fillId="40" borderId="5" xfId="234" applyNumberFormat="1" applyFont="1" applyFill="1" applyBorder="1" applyAlignment="1">
      <alignment horizontal="left" vertical="center" wrapText="1"/>
    </xf>
    <xf numFmtId="1" fontId="59" fillId="0" borderId="10" xfId="234" applyNumberFormat="1" applyFont="1" applyFill="1" applyBorder="1" applyAlignment="1">
      <alignment horizontal="center" vertical="center" wrapText="1"/>
    </xf>
    <xf numFmtId="1" fontId="59" fillId="0" borderId="5" xfId="234" applyNumberFormat="1" applyFont="1" applyFill="1" applyBorder="1" applyAlignment="1">
      <alignment horizontal="left" vertical="center" wrapText="1"/>
    </xf>
    <xf numFmtId="1" fontId="59" fillId="4" borderId="10" xfId="234" applyNumberFormat="1" applyFont="1" applyFill="1" applyBorder="1" applyAlignment="1">
      <alignment horizontal="left" vertical="center" wrapText="1"/>
    </xf>
    <xf numFmtId="1" fontId="58" fillId="4" borderId="10" xfId="234" applyNumberFormat="1" applyFont="1" applyFill="1" applyBorder="1" applyAlignment="1">
      <alignment horizontal="center" vertical="center" wrapText="1"/>
    </xf>
    <xf numFmtId="1" fontId="58" fillId="4" borderId="10" xfId="234" applyNumberFormat="1" applyFont="1" applyFill="1" applyBorder="1" applyAlignment="1">
      <alignment horizontal="left" vertical="center" wrapText="1"/>
    </xf>
    <xf numFmtId="0" fontId="58" fillId="4" borderId="0" xfId="233" applyFont="1" applyFill="1" applyAlignment="1">
      <alignment horizontal="left"/>
    </xf>
    <xf numFmtId="0" fontId="58" fillId="4" borderId="5" xfId="233" applyFont="1" applyFill="1" applyBorder="1" applyAlignment="1">
      <alignment horizontal="left" vertical="center"/>
    </xf>
    <xf numFmtId="1" fontId="58" fillId="4" borderId="5" xfId="234" applyNumberFormat="1" applyFont="1" applyFill="1" applyBorder="1" applyAlignment="1">
      <alignment horizontal="left" vertical="center" wrapText="1"/>
    </xf>
    <xf numFmtId="0" fontId="59" fillId="0" borderId="11" xfId="233" applyFont="1" applyBorder="1" applyAlignment="1">
      <alignment horizontal="left" vertical="center" wrapText="1"/>
    </xf>
    <xf numFmtId="0" fontId="59" fillId="0" borderId="4" xfId="233" applyFont="1" applyBorder="1" applyAlignment="1">
      <alignment horizontal="left" vertical="center" wrapText="1"/>
    </xf>
    <xf numFmtId="1" fontId="59" fillId="0" borderId="5" xfId="234" applyNumberFormat="1" applyFont="1" applyFill="1" applyBorder="1" applyAlignment="1">
      <alignment horizontal="center" vertical="center" wrapText="1"/>
    </xf>
    <xf numFmtId="0" fontId="55" fillId="40" borderId="10" xfId="233" applyFont="1" applyFill="1" applyBorder="1" applyAlignment="1">
      <alignment horizontal="center" vertical="center" wrapText="1"/>
    </xf>
    <xf numFmtId="1" fontId="59" fillId="40" borderId="10" xfId="234" applyNumberFormat="1" applyFont="1" applyFill="1" applyBorder="1" applyAlignment="1">
      <alignment horizontal="center" vertical="center" wrapText="1"/>
    </xf>
    <xf numFmtId="1" fontId="59" fillId="40" borderId="10" xfId="234" applyNumberFormat="1" applyFont="1" applyFill="1" applyBorder="1" applyAlignment="1">
      <alignment horizontal="left" vertical="center" wrapText="1"/>
    </xf>
    <xf numFmtId="1" fontId="59" fillId="0" borderId="10" xfId="234" applyNumberFormat="1" applyFont="1" applyFill="1" applyBorder="1" applyAlignment="1">
      <alignment horizontal="left" vertical="center" wrapText="1"/>
    </xf>
    <xf numFmtId="0" fontId="61" fillId="40" borderId="0" xfId="233" applyFont="1" applyFill="1" applyAlignment="1">
      <alignment horizontal="left" vertical="center" wrapText="1"/>
    </xf>
    <xf numFmtId="0" fontId="65" fillId="40" borderId="11" xfId="233" applyFont="1" applyFill="1" applyBorder="1" applyAlignment="1">
      <alignment horizontal="left" vertical="center" wrapText="1"/>
    </xf>
    <xf numFmtId="0" fontId="62" fillId="40" borderId="5" xfId="233" applyFont="1" applyFill="1" applyBorder="1" applyAlignment="1">
      <alignment horizontal="left" vertical="center" wrapText="1"/>
    </xf>
    <xf numFmtId="0" fontId="55" fillId="40" borderId="10" xfId="233" applyFont="1" applyFill="1" applyBorder="1" applyAlignment="1">
      <alignment horizontal="left" vertical="center" wrapText="1"/>
    </xf>
    <xf numFmtId="0" fontId="55" fillId="40" borderId="2" xfId="233" applyFont="1" applyFill="1" applyBorder="1" applyAlignment="1">
      <alignment horizontal="left" vertical="center" wrapText="1"/>
    </xf>
    <xf numFmtId="0" fontId="55" fillId="40" borderId="5" xfId="233" applyFont="1" applyFill="1" applyBorder="1" applyAlignment="1">
      <alignment horizontal="left" vertical="center"/>
    </xf>
    <xf numFmtId="0" fontId="55" fillId="40" borderId="11" xfId="233" applyFont="1" applyFill="1" applyBorder="1" applyAlignment="1">
      <alignment horizontal="left" vertical="center"/>
    </xf>
    <xf numFmtId="0" fontId="55" fillId="40" borderId="4" xfId="233" applyFont="1" applyFill="1" applyBorder="1" applyAlignment="1">
      <alignment horizontal="left" vertical="center"/>
    </xf>
    <xf numFmtId="1" fontId="65" fillId="42" borderId="10" xfId="234" applyNumberFormat="1" applyFont="1" applyFill="1" applyBorder="1" applyAlignment="1">
      <alignment horizontal="center" vertical="center" wrapText="1"/>
    </xf>
    <xf numFmtId="1" fontId="59" fillId="42" borderId="5" xfId="234" applyNumberFormat="1" applyFont="1" applyFill="1" applyBorder="1" applyAlignment="1">
      <alignment horizontal="center" vertical="center" wrapText="1"/>
    </xf>
    <xf numFmtId="1" fontId="59" fillId="42" borderId="5" xfId="234" applyNumberFormat="1" applyFont="1" applyFill="1" applyBorder="1" applyAlignment="1">
      <alignment horizontal="left" vertical="center" wrapText="1"/>
    </xf>
    <xf numFmtId="0" fontId="55" fillId="42" borderId="0" xfId="233" applyFont="1" applyFill="1" applyAlignment="1">
      <alignment horizontal="left"/>
    </xf>
    <xf numFmtId="1" fontId="59" fillId="41" borderId="10" xfId="234" applyNumberFormat="1" applyFont="1" applyFill="1" applyBorder="1" applyAlignment="1">
      <alignment horizontal="left" vertical="center" wrapText="1"/>
    </xf>
    <xf numFmtId="1" fontId="65" fillId="42" borderId="10" xfId="234" applyNumberFormat="1" applyFont="1" applyFill="1" applyBorder="1" applyAlignment="1">
      <alignment horizontal="left" vertical="center" wrapText="1"/>
    </xf>
    <xf numFmtId="0" fontId="55" fillId="42" borderId="10" xfId="233" applyFont="1" applyFill="1" applyBorder="1" applyAlignment="1">
      <alignment horizontal="left" vertical="center" wrapText="1"/>
    </xf>
    <xf numFmtId="0" fontId="55" fillId="42" borderId="14" xfId="233" applyFont="1" applyFill="1" applyBorder="1" applyAlignment="1">
      <alignment horizontal="left" vertical="center" wrapText="1"/>
    </xf>
    <xf numFmtId="0" fontId="61" fillId="4" borderId="0" xfId="233" applyFont="1" applyFill="1" applyAlignment="1">
      <alignment horizontal="left" vertical="center" wrapText="1"/>
    </xf>
    <xf numFmtId="0" fontId="55" fillId="4" borderId="0" xfId="233" applyFont="1" applyFill="1" applyAlignment="1">
      <alignment horizontal="left" vertical="center" wrapText="1"/>
    </xf>
    <xf numFmtId="0" fontId="55" fillId="4" borderId="0" xfId="233" applyFont="1" applyFill="1" applyAlignment="1">
      <alignment horizontal="left" vertical="center"/>
    </xf>
    <xf numFmtId="0" fontId="52" fillId="4" borderId="0" xfId="137" applyFont="1" applyFill="1" applyAlignment="1">
      <alignment horizontal="left" vertical="center"/>
    </xf>
    <xf numFmtId="0" fontId="52" fillId="4" borderId="0" xfId="137" applyFont="1" applyFill="1" applyAlignment="1">
      <alignment horizontal="left" vertical="center" wrapText="1"/>
    </xf>
    <xf numFmtId="0" fontId="55" fillId="4" borderId="0" xfId="137" applyFont="1" applyFill="1" applyAlignment="1">
      <alignment horizontal="left" vertical="center"/>
    </xf>
    <xf numFmtId="0" fontId="55" fillId="4" borderId="0" xfId="137" applyFont="1" applyFill="1" applyAlignment="1">
      <alignment horizontal="left" vertical="center" wrapText="1"/>
    </xf>
    <xf numFmtId="0" fontId="59" fillId="4" borderId="0" xfId="137" applyFont="1" applyFill="1" applyAlignment="1">
      <alignment horizontal="left"/>
    </xf>
    <xf numFmtId="0" fontId="55" fillId="4" borderId="16" xfId="137" applyFont="1" applyFill="1" applyBorder="1" applyAlignment="1">
      <alignment horizontal="left" vertical="center"/>
    </xf>
    <xf numFmtId="0" fontId="58" fillId="4" borderId="0" xfId="137" applyFont="1" applyFill="1" applyAlignment="1">
      <alignment horizontal="left"/>
    </xf>
    <xf numFmtId="0" fontId="52" fillId="4" borderId="0" xfId="0" applyFont="1" applyFill="1" applyAlignment="1">
      <alignment horizontal="left" vertical="center"/>
    </xf>
    <xf numFmtId="0" fontId="52" fillId="4" borderId="0" xfId="0" applyFont="1" applyFill="1" applyAlignment="1">
      <alignment horizontal="left" vertical="center" wrapText="1"/>
    </xf>
    <xf numFmtId="0" fontId="55" fillId="0" borderId="0" xfId="233" applyFont="1" applyAlignment="1">
      <alignment horizontal="left" vertical="center" wrapText="1"/>
    </xf>
    <xf numFmtId="0" fontId="58" fillId="4" borderId="5" xfId="237" applyFont="1" applyFill="1" applyBorder="1" applyAlignment="1">
      <alignment horizontal="left" vertical="center"/>
    </xf>
    <xf numFmtId="0" fontId="64" fillId="38" borderId="5" xfId="237" applyFont="1" applyFill="1" applyBorder="1" applyAlignment="1">
      <alignment horizontal="left" vertical="center"/>
    </xf>
    <xf numFmtId="0" fontId="55" fillId="4" borderId="5" xfId="237" applyFont="1" applyFill="1" applyBorder="1" applyAlignment="1">
      <alignment horizontal="left" vertical="center"/>
    </xf>
    <xf numFmtId="0" fontId="55" fillId="39" borderId="5" xfId="237" applyFont="1" applyFill="1" applyBorder="1" applyAlignment="1">
      <alignment horizontal="left" vertical="center"/>
    </xf>
    <xf numFmtId="0" fontId="65" fillId="36" borderId="10" xfId="233" applyFont="1" applyFill="1" applyBorder="1" applyAlignment="1">
      <alignment horizontal="left" vertical="center"/>
    </xf>
    <xf numFmtId="0" fontId="65" fillId="36" borderId="8" xfId="233" applyFont="1" applyFill="1" applyBorder="1" applyAlignment="1">
      <alignment horizontal="left" vertical="center"/>
    </xf>
    <xf numFmtId="0" fontId="65" fillId="36" borderId="16" xfId="233" applyFont="1" applyFill="1" applyBorder="1" applyAlignment="1">
      <alignment horizontal="left" vertical="center"/>
    </xf>
    <xf numFmtId="0" fontId="65" fillId="36" borderId="11" xfId="233" applyFont="1" applyFill="1" applyBorder="1" applyAlignment="1">
      <alignment horizontal="left" vertical="center"/>
    </xf>
    <xf numFmtId="0" fontId="65" fillId="36" borderId="12" xfId="233" applyFont="1" applyFill="1" applyBorder="1" applyAlignment="1">
      <alignment horizontal="left" vertical="center"/>
    </xf>
    <xf numFmtId="0" fontId="65" fillId="36" borderId="4" xfId="233" applyFont="1" applyFill="1" applyBorder="1" applyAlignment="1">
      <alignment horizontal="left" vertical="center"/>
    </xf>
    <xf numFmtId="0" fontId="55" fillId="0" borderId="9" xfId="233" applyFont="1" applyBorder="1" applyAlignment="1">
      <alignment horizontal="left" vertical="center" textRotation="90"/>
    </xf>
    <xf numFmtId="0" fontId="55" fillId="0" borderId="13" xfId="233" applyFont="1" applyBorder="1" applyAlignment="1">
      <alignment horizontal="left" vertical="center" textRotation="90" wrapText="1"/>
    </xf>
    <xf numFmtId="0" fontId="55" fillId="0" borderId="13" xfId="233" applyFont="1" applyBorder="1" applyAlignment="1">
      <alignment horizontal="left" vertical="center" textRotation="90"/>
    </xf>
    <xf numFmtId="0" fontId="55" fillId="4" borderId="10" xfId="0" applyFont="1" applyFill="1" applyBorder="1" applyAlignment="1">
      <alignment horizontal="left" vertical="center"/>
    </xf>
    <xf numFmtId="0" fontId="52" fillId="0" borderId="5" xfId="233" applyFont="1" applyBorder="1" applyAlignment="1">
      <alignment horizontal="left" vertical="center"/>
    </xf>
    <xf numFmtId="0" fontId="52" fillId="4" borderId="5" xfId="233" applyFont="1" applyFill="1" applyBorder="1" applyAlignment="1">
      <alignment horizontal="left" vertical="center"/>
    </xf>
    <xf numFmtId="0" fontId="55" fillId="4" borderId="13" xfId="0" applyFont="1" applyFill="1" applyBorder="1" applyAlignment="1">
      <alignment horizontal="left" vertical="center"/>
    </xf>
    <xf numFmtId="0" fontId="68" fillId="0" borderId="38" xfId="233" applyFont="1" applyBorder="1" applyAlignment="1">
      <alignment horizontal="right" vertical="center"/>
    </xf>
    <xf numFmtId="0" fontId="68" fillId="0" borderId="40" xfId="233" applyFont="1" applyBorder="1" applyAlignment="1">
      <alignment horizontal="right" vertical="center"/>
    </xf>
    <xf numFmtId="14" fontId="68" fillId="0" borderId="40" xfId="233" applyNumberFormat="1" applyFont="1" applyBorder="1" applyAlignment="1">
      <alignment horizontal="right" vertical="center" wrapText="1"/>
    </xf>
    <xf numFmtId="0" fontId="68" fillId="0" borderId="43" xfId="233" applyFont="1" applyBorder="1" applyAlignment="1">
      <alignment horizontal="right" vertical="center" wrapText="1"/>
    </xf>
    <xf numFmtId="0" fontId="62" fillId="0" borderId="10" xfId="233" applyFont="1" applyBorder="1" applyAlignment="1">
      <alignment horizontal="left" vertical="center" wrapText="1"/>
    </xf>
    <xf numFmtId="0" fontId="62" fillId="0" borderId="13" xfId="233" applyFont="1" applyBorder="1" applyAlignment="1">
      <alignment horizontal="left" vertical="center" wrapText="1"/>
    </xf>
    <xf numFmtId="0" fontId="55" fillId="0" borderId="10" xfId="233" applyFont="1" applyBorder="1" applyAlignment="1">
      <alignment horizontal="left" vertical="center" wrapText="1"/>
    </xf>
    <xf numFmtId="0" fontId="55" fillId="0" borderId="13" xfId="233" applyFont="1" applyBorder="1" applyAlignment="1">
      <alignment horizontal="left" vertical="center" wrapText="1"/>
    </xf>
    <xf numFmtId="0" fontId="62" fillId="0" borderId="5" xfId="233" applyFont="1" applyBorder="1" applyAlignment="1">
      <alignment horizontal="left" vertical="center" wrapText="1"/>
    </xf>
    <xf numFmtId="1" fontId="58" fillId="0" borderId="10" xfId="234" applyNumberFormat="1" applyFont="1" applyFill="1" applyBorder="1" applyAlignment="1">
      <alignment horizontal="center" vertical="center" wrapText="1"/>
    </xf>
    <xf numFmtId="1" fontId="58" fillId="0" borderId="13" xfId="234" applyNumberFormat="1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left" vertical="center" wrapText="1"/>
    </xf>
    <xf numFmtId="0" fontId="55" fillId="0" borderId="13" xfId="0" applyFont="1" applyBorder="1" applyAlignment="1">
      <alignment horizontal="left" vertical="center" wrapText="1"/>
    </xf>
    <xf numFmtId="0" fontId="59" fillId="0" borderId="10" xfId="237" applyFont="1" applyBorder="1" applyAlignment="1">
      <alignment horizontal="left" vertical="center" wrapText="1"/>
    </xf>
    <xf numFmtId="0" fontId="59" fillId="0" borderId="13" xfId="237" applyFont="1" applyBorder="1" applyAlignment="1">
      <alignment horizontal="left" vertical="center" wrapText="1"/>
    </xf>
    <xf numFmtId="0" fontId="55" fillId="0" borderId="5" xfId="233" applyFont="1" applyBorder="1" applyAlignment="1">
      <alignment horizontal="center" vertical="center" wrapText="1"/>
    </xf>
    <xf numFmtId="0" fontId="55" fillId="0" borderId="10" xfId="233" applyFont="1" applyBorder="1" applyAlignment="1">
      <alignment horizontal="left" vertical="center"/>
    </xf>
    <xf numFmtId="0" fontId="55" fillId="0" borderId="13" xfId="233" applyFont="1" applyBorder="1" applyAlignment="1">
      <alignment horizontal="left" vertical="center"/>
    </xf>
    <xf numFmtId="0" fontId="59" fillId="0" borderId="5" xfId="233" applyFont="1" applyBorder="1" applyAlignment="1">
      <alignment horizontal="center" vertical="center" wrapText="1"/>
    </xf>
    <xf numFmtId="9" fontId="55" fillId="0" borderId="5" xfId="234" applyFont="1" applyBorder="1" applyAlignment="1">
      <alignment horizontal="center" vertical="center" wrapText="1"/>
    </xf>
    <xf numFmtId="0" fontId="55" fillId="0" borderId="5" xfId="233" applyFont="1" applyBorder="1" applyAlignment="1">
      <alignment horizontal="left" vertical="center" wrapText="1"/>
    </xf>
    <xf numFmtId="0" fontId="55" fillId="4" borderId="10" xfId="233" applyFont="1" applyFill="1" applyBorder="1" applyAlignment="1">
      <alignment horizontal="left" vertical="center" wrapText="1"/>
    </xf>
    <xf numFmtId="0" fontId="55" fillId="4" borderId="13" xfId="233" applyFont="1" applyFill="1" applyBorder="1" applyAlignment="1">
      <alignment horizontal="left" vertical="center" wrapText="1"/>
    </xf>
    <xf numFmtId="0" fontId="55" fillId="0" borderId="5" xfId="233" applyFont="1" applyBorder="1" applyAlignment="1">
      <alignment horizontal="left"/>
    </xf>
    <xf numFmtId="0" fontId="55" fillId="0" borderId="10" xfId="233" applyFont="1" applyBorder="1" applyAlignment="1">
      <alignment horizontal="left"/>
    </xf>
    <xf numFmtId="1" fontId="58" fillId="0" borderId="14" xfId="234" applyNumberFormat="1" applyFont="1" applyFill="1" applyBorder="1" applyAlignment="1">
      <alignment horizontal="center" vertical="center" wrapText="1"/>
    </xf>
    <xf numFmtId="0" fontId="55" fillId="0" borderId="14" xfId="233" applyFont="1" applyBorder="1" applyAlignment="1">
      <alignment horizontal="left" vertical="center" wrapText="1"/>
    </xf>
    <xf numFmtId="0" fontId="59" fillId="0" borderId="10" xfId="237" applyFont="1" applyBorder="1" applyAlignment="1">
      <alignment horizontal="center" vertical="center" wrapText="1"/>
    </xf>
    <xf numFmtId="0" fontId="59" fillId="0" borderId="14" xfId="237" applyFont="1" applyBorder="1" applyAlignment="1">
      <alignment horizontal="center" vertical="center" wrapText="1"/>
    </xf>
    <xf numFmtId="0" fontId="55" fillId="0" borderId="10" xfId="233" applyFont="1" applyBorder="1" applyAlignment="1">
      <alignment horizontal="center" vertical="center" wrapText="1"/>
    </xf>
    <xf numFmtId="0" fontId="55" fillId="0" borderId="13" xfId="233" applyFont="1" applyBorder="1" applyAlignment="1">
      <alignment horizontal="center" vertical="center" wrapText="1"/>
    </xf>
    <xf numFmtId="0" fontId="59" fillId="0" borderId="13" xfId="237" applyFont="1" applyBorder="1" applyAlignment="1">
      <alignment horizontal="center" vertical="center" wrapText="1"/>
    </xf>
    <xf numFmtId="9" fontId="58" fillId="0" borderId="10" xfId="1" applyFont="1" applyFill="1" applyBorder="1" applyAlignment="1">
      <alignment horizontal="center" vertical="center" wrapText="1"/>
    </xf>
    <xf numFmtId="9" fontId="58" fillId="0" borderId="13" xfId="1" applyFont="1" applyFill="1" applyBorder="1" applyAlignment="1">
      <alignment horizontal="center" vertical="center" wrapText="1"/>
    </xf>
    <xf numFmtId="0" fontId="58" fillId="44" borderId="5" xfId="237" applyFont="1" applyFill="1" applyBorder="1" applyAlignment="1">
      <alignment horizontal="left" vertical="center"/>
    </xf>
    <xf numFmtId="0" fontId="59" fillId="35" borderId="2" xfId="237" applyFont="1" applyFill="1" applyBorder="1" applyAlignment="1">
      <alignment horizontal="left" vertical="center" wrapText="1"/>
    </xf>
    <xf numFmtId="0" fontId="59" fillId="35" borderId="3" xfId="237" applyFont="1" applyFill="1" applyBorder="1" applyAlignment="1">
      <alignment horizontal="left" vertical="center" wrapText="1"/>
    </xf>
    <xf numFmtId="0" fontId="59" fillId="35" borderId="8" xfId="237" applyFont="1" applyFill="1" applyBorder="1" applyAlignment="1">
      <alignment horizontal="left" vertical="center" wrapText="1"/>
    </xf>
    <xf numFmtId="0" fontId="59" fillId="35" borderId="9" xfId="237" applyFont="1" applyFill="1" applyBorder="1" applyAlignment="1">
      <alignment horizontal="left" vertical="center" wrapText="1"/>
    </xf>
    <xf numFmtId="0" fontId="52" fillId="0" borderId="16" xfId="233" applyFont="1" applyBorder="1" applyAlignment="1">
      <alignment horizontal="left" vertical="center" wrapText="1"/>
    </xf>
    <xf numFmtId="0" fontId="67" fillId="0" borderId="15" xfId="233" applyFont="1" applyBorder="1" applyAlignment="1">
      <alignment horizontal="left" vertical="center" wrapText="1"/>
    </xf>
    <xf numFmtId="0" fontId="67" fillId="0" borderId="0" xfId="233" applyFont="1" applyAlignment="1">
      <alignment horizontal="left" vertical="center" wrapText="1"/>
    </xf>
    <xf numFmtId="9" fontId="55" fillId="0" borderId="10" xfId="1" applyFont="1" applyBorder="1" applyAlignment="1">
      <alignment horizontal="left" vertical="center"/>
    </xf>
    <xf numFmtId="9" fontId="55" fillId="0" borderId="13" xfId="1" applyFont="1" applyBorder="1" applyAlignment="1">
      <alignment horizontal="left" vertical="center"/>
    </xf>
    <xf numFmtId="0" fontId="55" fillId="0" borderId="11" xfId="233" applyFont="1" applyBorder="1" applyAlignment="1">
      <alignment horizontal="left" vertical="center"/>
    </xf>
    <xf numFmtId="0" fontId="55" fillId="0" borderId="12" xfId="233" applyFont="1" applyBorder="1" applyAlignment="1">
      <alignment horizontal="left" vertical="center"/>
    </xf>
    <xf numFmtId="0" fontId="65" fillId="36" borderId="10" xfId="233" applyFont="1" applyFill="1" applyBorder="1" applyAlignment="1">
      <alignment horizontal="left" vertical="center"/>
    </xf>
    <xf numFmtId="0" fontId="65" fillId="36" borderId="14" xfId="233" applyFont="1" applyFill="1" applyBorder="1" applyAlignment="1">
      <alignment horizontal="left" vertical="center"/>
    </xf>
    <xf numFmtId="0" fontId="65" fillId="36" borderId="13" xfId="233" applyFont="1" applyFill="1" applyBorder="1" applyAlignment="1">
      <alignment horizontal="left" vertical="center"/>
    </xf>
    <xf numFmtId="0" fontId="65" fillId="36" borderId="10" xfId="233" applyFont="1" applyFill="1" applyBorder="1" applyAlignment="1">
      <alignment horizontal="left" vertical="center" textRotation="90" wrapText="1"/>
    </xf>
    <xf numFmtId="0" fontId="65" fillId="36" borderId="14" xfId="233" applyFont="1" applyFill="1" applyBorder="1" applyAlignment="1">
      <alignment horizontal="left" vertical="center" textRotation="90" wrapText="1"/>
    </xf>
    <xf numFmtId="0" fontId="65" fillId="36" borderId="13" xfId="233" applyFont="1" applyFill="1" applyBorder="1" applyAlignment="1">
      <alignment horizontal="left" vertical="center" textRotation="90" wrapText="1"/>
    </xf>
    <xf numFmtId="0" fontId="65" fillId="36" borderId="5" xfId="233" applyFont="1" applyFill="1" applyBorder="1" applyAlignment="1">
      <alignment horizontal="left" vertical="center"/>
    </xf>
    <xf numFmtId="0" fontId="55" fillId="0" borderId="0" xfId="233" applyFont="1" applyAlignment="1">
      <alignment horizontal="left" vertical="center" wrapText="1"/>
    </xf>
    <xf numFmtId="0" fontId="65" fillId="36" borderId="16" xfId="233" applyFont="1" applyFill="1" applyBorder="1" applyAlignment="1">
      <alignment horizontal="center" vertical="center"/>
    </xf>
    <xf numFmtId="0" fontId="52" fillId="0" borderId="5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wrapText="1"/>
    </xf>
    <xf numFmtId="0" fontId="55" fillId="0" borderId="14" xfId="0" applyFont="1" applyBorder="1" applyAlignment="1">
      <alignment horizontal="left" vertical="center" wrapText="1"/>
    </xf>
    <xf numFmtId="9" fontId="58" fillId="0" borderId="14" xfId="1" applyFont="1" applyFill="1" applyBorder="1" applyAlignment="1">
      <alignment horizontal="center" vertical="center" wrapText="1"/>
    </xf>
    <xf numFmtId="0" fontId="59" fillId="0" borderId="14" xfId="237" applyFont="1" applyBorder="1" applyAlignment="1">
      <alignment horizontal="left" vertical="center" wrapText="1"/>
    </xf>
    <xf numFmtId="0" fontId="59" fillId="0" borderId="10" xfId="233" applyFont="1" applyBorder="1" applyAlignment="1">
      <alignment horizontal="left" vertical="center" wrapText="1"/>
    </xf>
    <xf numFmtId="0" fontId="59" fillId="0" borderId="14" xfId="233" applyFont="1" applyBorder="1" applyAlignment="1">
      <alignment horizontal="left" vertical="center" wrapText="1"/>
    </xf>
    <xf numFmtId="0" fontId="59" fillId="0" borderId="13" xfId="233" applyFont="1" applyBorder="1" applyAlignment="1">
      <alignment horizontal="left" vertical="center" wrapText="1"/>
    </xf>
    <xf numFmtId="0" fontId="59" fillId="4" borderId="10" xfId="233" applyFont="1" applyFill="1" applyBorder="1" applyAlignment="1">
      <alignment horizontal="left" vertical="center" wrapText="1"/>
    </xf>
    <xf numFmtId="0" fontId="59" fillId="4" borderId="13" xfId="233" applyFont="1" applyFill="1" applyBorder="1" applyAlignment="1">
      <alignment horizontal="left" vertical="center" wrapText="1"/>
    </xf>
    <xf numFmtId="0" fontId="62" fillId="0" borderId="5" xfId="233" applyFont="1" applyBorder="1" applyAlignment="1">
      <alignment horizontal="center" vertical="center" wrapText="1"/>
    </xf>
    <xf numFmtId="0" fontId="55" fillId="0" borderId="2" xfId="233" applyFont="1" applyBorder="1" applyAlignment="1">
      <alignment horizontal="left" vertical="center" wrapText="1"/>
    </xf>
    <xf numFmtId="0" fontId="55" fillId="0" borderId="8" xfId="233" applyFont="1" applyBorder="1" applyAlignment="1">
      <alignment horizontal="left" vertical="center" wrapText="1"/>
    </xf>
    <xf numFmtId="0" fontId="59" fillId="0" borderId="2" xfId="233" applyFont="1" applyBorder="1" applyAlignment="1">
      <alignment horizontal="left" vertical="center" wrapText="1"/>
    </xf>
    <xf numFmtId="0" fontId="59" fillId="0" borderId="8" xfId="233" applyFont="1" applyBorder="1" applyAlignment="1">
      <alignment horizontal="left" vertical="center" wrapText="1"/>
    </xf>
    <xf numFmtId="0" fontId="58" fillId="4" borderId="10" xfId="233" applyFont="1" applyFill="1" applyBorder="1" applyAlignment="1">
      <alignment horizontal="left" vertical="center" wrapText="1"/>
    </xf>
    <xf numFmtId="0" fontId="58" fillId="4" borderId="13" xfId="233" applyFont="1" applyFill="1" applyBorder="1" applyAlignment="1">
      <alignment horizontal="left" vertical="center" wrapText="1"/>
    </xf>
    <xf numFmtId="9" fontId="55" fillId="0" borderId="10" xfId="234" applyFont="1" applyBorder="1" applyAlignment="1">
      <alignment horizontal="center" vertical="center" wrapText="1"/>
    </xf>
    <xf numFmtId="9" fontId="55" fillId="0" borderId="13" xfId="234" applyFont="1" applyBorder="1" applyAlignment="1">
      <alignment horizontal="center" vertical="center" wrapText="1"/>
    </xf>
    <xf numFmtId="0" fontId="55" fillId="0" borderId="10" xfId="233" applyFont="1" applyBorder="1" applyAlignment="1">
      <alignment horizontal="left" wrapText="1"/>
    </xf>
    <xf numFmtId="0" fontId="55" fillId="0" borderId="13" xfId="233" applyFont="1" applyBorder="1" applyAlignment="1">
      <alignment horizontal="left" wrapText="1"/>
    </xf>
    <xf numFmtId="0" fontId="59" fillId="0" borderId="10" xfId="233" applyFont="1" applyBorder="1" applyAlignment="1">
      <alignment horizontal="center" vertical="center" wrapText="1"/>
    </xf>
    <xf numFmtId="0" fontId="55" fillId="0" borderId="6" xfId="233" applyFont="1" applyBorder="1" applyAlignment="1">
      <alignment horizontal="left" vertical="center" wrapText="1"/>
    </xf>
    <xf numFmtId="0" fontId="62" fillId="37" borderId="5" xfId="233" applyFont="1" applyFill="1" applyBorder="1" applyAlignment="1">
      <alignment horizontal="left" vertical="center" wrapText="1"/>
    </xf>
    <xf numFmtId="0" fontId="55" fillId="4" borderId="2" xfId="233" applyFont="1" applyFill="1" applyBorder="1" applyAlignment="1">
      <alignment horizontal="left" vertical="center" wrapText="1"/>
    </xf>
    <xf numFmtId="0" fontId="55" fillId="4" borderId="8" xfId="233" applyFont="1" applyFill="1" applyBorder="1" applyAlignment="1">
      <alignment horizontal="left" vertical="center" wrapText="1"/>
    </xf>
    <xf numFmtId="0" fontId="62" fillId="0" borderId="13" xfId="233" applyFont="1" applyBorder="1" applyAlignment="1">
      <alignment horizontal="center" vertical="center" wrapText="1"/>
    </xf>
    <xf numFmtId="0" fontId="62" fillId="0" borderId="10" xfId="233" applyFont="1" applyBorder="1" applyAlignment="1">
      <alignment horizontal="center" vertical="center" wrapText="1"/>
    </xf>
    <xf numFmtId="0" fontId="58" fillId="0" borderId="10" xfId="233" applyFont="1" applyBorder="1" applyAlignment="1">
      <alignment horizontal="center" vertical="center" wrapText="1"/>
    </xf>
    <xf numFmtId="0" fontId="58" fillId="0" borderId="13" xfId="233" applyFont="1" applyBorder="1" applyAlignment="1">
      <alignment horizontal="center" vertical="center" wrapText="1"/>
    </xf>
    <xf numFmtId="0" fontId="58" fillId="36" borderId="11" xfId="233" applyFont="1" applyFill="1" applyBorder="1" applyAlignment="1">
      <alignment horizontal="center" vertical="center"/>
    </xf>
    <xf numFmtId="0" fontId="58" fillId="36" borderId="12" xfId="233" applyFont="1" applyFill="1" applyBorder="1" applyAlignment="1">
      <alignment horizontal="center" vertical="center"/>
    </xf>
    <xf numFmtId="0" fontId="58" fillId="36" borderId="4" xfId="233" applyFont="1" applyFill="1" applyBorder="1" applyAlignment="1">
      <alignment horizontal="center" vertical="center"/>
    </xf>
    <xf numFmtId="0" fontId="58" fillId="36" borderId="8" xfId="233" applyFont="1" applyFill="1" applyBorder="1" applyAlignment="1">
      <alignment horizontal="center" vertical="center"/>
    </xf>
    <xf numFmtId="0" fontId="58" fillId="36" borderId="16" xfId="233" applyFont="1" applyFill="1" applyBorder="1" applyAlignment="1">
      <alignment horizontal="center" vertical="center"/>
    </xf>
    <xf numFmtId="0" fontId="58" fillId="36" borderId="10" xfId="233" applyFont="1" applyFill="1" applyBorder="1" applyAlignment="1">
      <alignment horizontal="center" vertical="center" textRotation="90" wrapText="1"/>
    </xf>
    <xf numFmtId="0" fontId="58" fillId="36" borderId="14" xfId="233" applyFont="1" applyFill="1" applyBorder="1" applyAlignment="1">
      <alignment horizontal="center" vertical="center" textRotation="90" wrapText="1"/>
    </xf>
    <xf numFmtId="0" fontId="58" fillId="36" borderId="13" xfId="233" applyFont="1" applyFill="1" applyBorder="1" applyAlignment="1">
      <alignment horizontal="center" vertical="center" textRotation="90" wrapText="1"/>
    </xf>
    <xf numFmtId="0" fontId="58" fillId="0" borderId="5" xfId="233" applyFont="1" applyBorder="1" applyAlignment="1">
      <alignment horizontal="center" vertical="center" wrapText="1"/>
    </xf>
    <xf numFmtId="0" fontId="58" fillId="0" borderId="11" xfId="233" applyFont="1" applyBorder="1" applyAlignment="1">
      <alignment horizontal="center" vertical="center"/>
    </xf>
    <xf numFmtId="0" fontId="58" fillId="0" borderId="12" xfId="233" applyFont="1" applyBorder="1" applyAlignment="1">
      <alignment horizontal="center" vertical="center"/>
    </xf>
    <xf numFmtId="0" fontId="58" fillId="36" borderId="5" xfId="233" applyFont="1" applyFill="1" applyBorder="1" applyAlignment="1">
      <alignment horizontal="center" vertical="center" wrapText="1"/>
    </xf>
    <xf numFmtId="0" fontId="58" fillId="36" borderId="5" xfId="233" applyFont="1" applyFill="1" applyBorder="1" applyAlignment="1">
      <alignment horizontal="center" vertical="center"/>
    </xf>
    <xf numFmtId="0" fontId="61" fillId="0" borderId="7" xfId="233" applyFont="1" applyBorder="1" applyAlignment="1">
      <alignment horizontal="left" vertical="center" wrapText="1"/>
    </xf>
    <xf numFmtId="0" fontId="59" fillId="4" borderId="14" xfId="233" applyFont="1" applyFill="1" applyBorder="1" applyAlignment="1">
      <alignment horizontal="left" vertical="center" wrapText="1"/>
    </xf>
    <xf numFmtId="15" fontId="55" fillId="0" borderId="10" xfId="0" applyNumberFormat="1" applyFont="1" applyBorder="1" applyAlignment="1">
      <alignment horizontal="center" wrapText="1"/>
    </xf>
    <xf numFmtId="15" fontId="55" fillId="0" borderId="13" xfId="0" applyNumberFormat="1" applyFont="1" applyBorder="1" applyAlignment="1">
      <alignment horizontal="center" wrapText="1"/>
    </xf>
    <xf numFmtId="15" fontId="55" fillId="0" borderId="10" xfId="0" applyNumberFormat="1" applyFont="1" applyBorder="1" applyAlignment="1">
      <alignment horizontal="center" vertical="center" wrapText="1"/>
    </xf>
    <xf numFmtId="15" fontId="55" fillId="0" borderId="13" xfId="0" applyNumberFormat="1" applyFont="1" applyBorder="1" applyAlignment="1">
      <alignment horizontal="center" vertical="center" wrapText="1"/>
    </xf>
    <xf numFmtId="0" fontId="59" fillId="0" borderId="13" xfId="233" applyFont="1" applyBorder="1" applyAlignment="1">
      <alignment horizontal="center" vertical="center" wrapText="1"/>
    </xf>
    <xf numFmtId="0" fontId="62" fillId="0" borderId="5" xfId="233" applyFont="1" applyBorder="1" applyAlignment="1">
      <alignment horizontal="left" vertical="center"/>
    </xf>
    <xf numFmtId="0" fontId="62" fillId="4" borderId="10" xfId="233" applyFont="1" applyFill="1" applyBorder="1" applyAlignment="1">
      <alignment horizontal="center" vertical="center" wrapText="1"/>
    </xf>
    <xf numFmtId="0" fontId="62" fillId="4" borderId="14" xfId="233" applyFont="1" applyFill="1" applyBorder="1" applyAlignment="1">
      <alignment horizontal="center" vertical="center" wrapText="1"/>
    </xf>
    <xf numFmtId="0" fontId="62" fillId="4" borderId="13" xfId="233" applyFont="1" applyFill="1" applyBorder="1" applyAlignment="1">
      <alignment horizontal="center" vertical="center" wrapText="1"/>
    </xf>
    <xf numFmtId="0" fontId="55" fillId="4" borderId="10" xfId="233" applyFont="1" applyFill="1" applyBorder="1" applyAlignment="1">
      <alignment horizontal="center" vertical="center" wrapText="1"/>
    </xf>
    <xf numFmtId="0" fontId="55" fillId="4" borderId="14" xfId="233" applyFont="1" applyFill="1" applyBorder="1" applyAlignment="1">
      <alignment horizontal="center" vertical="center" wrapText="1"/>
    </xf>
    <xf numFmtId="0" fontId="55" fillId="4" borderId="13" xfId="233" applyFont="1" applyFill="1" applyBorder="1" applyAlignment="1">
      <alignment horizontal="center" vertical="center" wrapText="1"/>
    </xf>
    <xf numFmtId="0" fontId="55" fillId="4" borderId="10" xfId="233" applyFont="1" applyFill="1" applyBorder="1" applyAlignment="1">
      <alignment horizontal="left" vertical="center"/>
    </xf>
    <xf numFmtId="0" fontId="55" fillId="4" borderId="13" xfId="233" applyFont="1" applyFill="1" applyBorder="1" applyAlignment="1">
      <alignment horizontal="left" vertical="center"/>
    </xf>
    <xf numFmtId="0" fontId="55" fillId="4" borderId="10" xfId="0" applyFont="1" applyFill="1" applyBorder="1" applyAlignment="1">
      <alignment horizontal="center" vertical="center" wrapText="1"/>
    </xf>
    <xf numFmtId="0" fontId="55" fillId="4" borderId="13" xfId="0" applyFont="1" applyFill="1" applyBorder="1" applyAlignment="1">
      <alignment horizontal="center" vertical="center" wrapText="1"/>
    </xf>
    <xf numFmtId="0" fontId="65" fillId="40" borderId="0" xfId="233" applyFont="1" applyFill="1" applyAlignment="1">
      <alignment horizontal="center" vertical="center" wrapText="1"/>
    </xf>
    <xf numFmtId="0" fontId="65" fillId="40" borderId="7" xfId="233" applyFont="1" applyFill="1" applyBorder="1" applyAlignment="1">
      <alignment horizontal="center" vertical="center" wrapText="1"/>
    </xf>
    <xf numFmtId="0" fontId="59" fillId="0" borderId="14" xfId="233" applyFont="1" applyBorder="1" applyAlignment="1">
      <alignment horizontal="center" vertical="center" wrapText="1"/>
    </xf>
    <xf numFmtId="0" fontId="65" fillId="40" borderId="0" xfId="233" applyFont="1" applyFill="1" applyAlignment="1">
      <alignment horizontal="center" vertical="center"/>
    </xf>
    <xf numFmtId="0" fontId="65" fillId="40" borderId="7" xfId="233" applyFont="1" applyFill="1" applyBorder="1" applyAlignment="1">
      <alignment horizontal="center" vertical="center"/>
    </xf>
    <xf numFmtId="0" fontId="55" fillId="0" borderId="10" xfId="233" applyFont="1" applyBorder="1" applyAlignment="1">
      <alignment horizontal="center" vertical="center"/>
    </xf>
    <xf numFmtId="0" fontId="55" fillId="0" borderId="13" xfId="233" applyFont="1" applyBorder="1" applyAlignment="1">
      <alignment horizontal="center" vertical="center"/>
    </xf>
    <xf numFmtId="0" fontId="55" fillId="0" borderId="14" xfId="233" applyFont="1" applyBorder="1" applyAlignment="1">
      <alignment horizontal="center" vertical="center" wrapText="1"/>
    </xf>
    <xf numFmtId="0" fontId="63" fillId="40" borderId="0" xfId="233" applyFont="1" applyFill="1" applyAlignment="1">
      <alignment horizontal="center" vertical="center"/>
    </xf>
    <xf numFmtId="0" fontId="63" fillId="40" borderId="7" xfId="233" applyFont="1" applyFill="1" applyBorder="1" applyAlignment="1">
      <alignment horizontal="center" vertical="center"/>
    </xf>
    <xf numFmtId="0" fontId="63" fillId="40" borderId="0" xfId="0" applyFont="1" applyFill="1" applyAlignment="1">
      <alignment horizontal="center" vertical="center" wrapText="1"/>
    </xf>
    <xf numFmtId="0" fontId="63" fillId="40" borderId="7" xfId="0" applyFont="1" applyFill="1" applyBorder="1" applyAlignment="1">
      <alignment horizontal="center" vertical="center" wrapText="1"/>
    </xf>
    <xf numFmtId="0" fontId="65" fillId="42" borderId="0" xfId="233" applyFont="1" applyFill="1" applyAlignment="1">
      <alignment horizontal="center" vertical="center"/>
    </xf>
    <xf numFmtId="0" fontId="65" fillId="42" borderId="7" xfId="233" applyFont="1" applyFill="1" applyBorder="1" applyAlignment="1">
      <alignment horizontal="center" vertical="center"/>
    </xf>
    <xf numFmtId="0" fontId="52" fillId="0" borderId="14" xfId="0" applyFont="1" applyBorder="1" applyAlignment="1">
      <alignment horizontal="left" vertical="center" wrapText="1"/>
    </xf>
    <xf numFmtId="0" fontId="52" fillId="0" borderId="13" xfId="0" applyFont="1" applyBorder="1" applyAlignment="1">
      <alignment horizontal="left" vertical="center" wrapText="1"/>
    </xf>
    <xf numFmtId="1" fontId="59" fillId="0" borderId="10" xfId="234" applyNumberFormat="1" applyFont="1" applyFill="1" applyBorder="1" applyAlignment="1">
      <alignment horizontal="center" vertical="center" wrapText="1"/>
    </xf>
    <xf numFmtId="1" fontId="59" fillId="0" borderId="13" xfId="234" applyNumberFormat="1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8" fillId="0" borderId="5" xfId="233" applyFont="1" applyBorder="1" applyAlignment="1">
      <alignment horizontal="center" vertical="center"/>
    </xf>
    <xf numFmtId="0" fontId="61" fillId="0" borderId="7" xfId="233" applyFont="1" applyBorder="1" applyAlignment="1">
      <alignment horizontal="center" vertical="center" wrapText="1"/>
    </xf>
    <xf numFmtId="0" fontId="55" fillId="0" borderId="36" xfId="233" applyFont="1" applyBorder="1" applyAlignment="1">
      <alignment horizontal="center" vertical="center"/>
    </xf>
    <xf numFmtId="0" fontId="55" fillId="0" borderId="37" xfId="233" applyFont="1" applyBorder="1" applyAlignment="1">
      <alignment horizontal="center" vertical="center"/>
    </xf>
    <xf numFmtId="0" fontId="55" fillId="0" borderId="39" xfId="233" applyFont="1" applyBorder="1" applyAlignment="1">
      <alignment horizontal="center" vertical="center"/>
    </xf>
    <xf numFmtId="0" fontId="55" fillId="0" borderId="5" xfId="233" applyFont="1" applyBorder="1" applyAlignment="1">
      <alignment horizontal="center" vertical="center"/>
    </xf>
    <xf numFmtId="0" fontId="55" fillId="0" borderId="41" xfId="233" applyFont="1" applyBorder="1" applyAlignment="1">
      <alignment horizontal="center" vertical="center"/>
    </xf>
    <xf numFmtId="0" fontId="55" fillId="0" borderId="42" xfId="233" applyFont="1" applyBorder="1" applyAlignment="1">
      <alignment horizontal="center" vertical="center"/>
    </xf>
    <xf numFmtId="0" fontId="54" fillId="0" borderId="36" xfId="233" applyFont="1" applyBorder="1" applyAlignment="1">
      <alignment horizontal="center" vertical="center" wrapText="1"/>
    </xf>
    <xf numFmtId="0" fontId="54" fillId="0" borderId="37" xfId="233" applyFont="1" applyBorder="1" applyAlignment="1">
      <alignment horizontal="center" vertical="center" wrapText="1"/>
    </xf>
    <xf numFmtId="0" fontId="54" fillId="0" borderId="38" xfId="233" applyFont="1" applyBorder="1" applyAlignment="1">
      <alignment horizontal="center" vertical="center" wrapText="1"/>
    </xf>
    <xf numFmtId="0" fontId="54" fillId="0" borderId="39" xfId="233" applyFont="1" applyBorder="1" applyAlignment="1">
      <alignment horizontal="center" vertical="center" wrapText="1"/>
    </xf>
    <xf numFmtId="0" fontId="54" fillId="0" borderId="5" xfId="233" applyFont="1" applyBorder="1" applyAlignment="1">
      <alignment horizontal="center" vertical="center" wrapText="1"/>
    </xf>
    <xf numFmtId="0" fontId="54" fillId="0" borderId="40" xfId="233" applyFont="1" applyBorder="1" applyAlignment="1">
      <alignment horizontal="center" vertical="center" wrapText="1"/>
    </xf>
    <xf numFmtId="0" fontId="54" fillId="0" borderId="41" xfId="233" applyFont="1" applyBorder="1" applyAlignment="1">
      <alignment horizontal="center" vertical="center" wrapText="1"/>
    </xf>
    <xf numFmtId="0" fontId="54" fillId="0" borderId="42" xfId="233" applyFont="1" applyBorder="1" applyAlignment="1">
      <alignment horizontal="center" vertical="center" wrapText="1"/>
    </xf>
    <xf numFmtId="0" fontId="54" fillId="0" borderId="43" xfId="233" applyFont="1" applyBorder="1" applyAlignment="1">
      <alignment horizontal="center" vertical="center" wrapText="1"/>
    </xf>
    <xf numFmtId="0" fontId="53" fillId="0" borderId="30" xfId="233" applyFont="1" applyBorder="1" applyAlignment="1">
      <alignment horizontal="center" vertical="center" wrapText="1"/>
    </xf>
    <xf numFmtId="0" fontId="53" fillId="0" borderId="31" xfId="233" applyFont="1" applyBorder="1" applyAlignment="1">
      <alignment horizontal="center" vertical="center" wrapText="1"/>
    </xf>
    <xf numFmtId="0" fontId="53" fillId="0" borderId="32" xfId="233" applyFont="1" applyBorder="1" applyAlignment="1">
      <alignment horizontal="center" vertical="center" wrapText="1"/>
    </xf>
    <xf numFmtId="0" fontId="53" fillId="0" borderId="33" xfId="233" applyFont="1" applyBorder="1" applyAlignment="1">
      <alignment horizontal="center" vertical="center" wrapText="1"/>
    </xf>
    <xf numFmtId="0" fontId="53" fillId="0" borderId="34" xfId="233" applyFont="1" applyBorder="1" applyAlignment="1">
      <alignment horizontal="center" vertical="center" wrapText="1"/>
    </xf>
    <xf numFmtId="0" fontId="53" fillId="0" borderId="35" xfId="233" applyFont="1" applyBorder="1" applyAlignment="1">
      <alignment horizontal="center" vertical="center" wrapText="1"/>
    </xf>
    <xf numFmtId="0" fontId="52" fillId="3" borderId="6" xfId="233" applyFont="1" applyFill="1" applyBorder="1" applyAlignment="1">
      <alignment horizontal="center" vertical="center" wrapText="1"/>
    </xf>
    <xf numFmtId="0" fontId="52" fillId="3" borderId="0" xfId="233" applyFont="1" applyFill="1" applyAlignment="1">
      <alignment horizontal="center" vertical="center" wrapText="1"/>
    </xf>
    <xf numFmtId="0" fontId="52" fillId="3" borderId="7" xfId="233" applyFont="1" applyFill="1" applyBorder="1" applyAlignment="1">
      <alignment horizontal="center" vertical="center" wrapText="1"/>
    </xf>
    <xf numFmtId="0" fontId="52" fillId="3" borderId="8" xfId="233" applyFont="1" applyFill="1" applyBorder="1" applyAlignment="1">
      <alignment horizontal="center" vertical="center" wrapText="1"/>
    </xf>
    <xf numFmtId="0" fontId="52" fillId="3" borderId="16" xfId="233" applyFont="1" applyFill="1" applyBorder="1" applyAlignment="1">
      <alignment horizontal="center" vertical="center" wrapText="1"/>
    </xf>
    <xf numFmtId="0" fontId="52" fillId="3" borderId="9" xfId="233" applyFont="1" applyFill="1" applyBorder="1" applyAlignment="1">
      <alignment horizontal="center" vertical="center" wrapText="1"/>
    </xf>
    <xf numFmtId="0" fontId="63" fillId="40" borderId="0" xfId="233" applyFont="1" applyFill="1" applyAlignment="1">
      <alignment horizontal="center" vertical="center" wrapText="1"/>
    </xf>
    <xf numFmtId="0" fontId="63" fillId="40" borderId="7" xfId="233" applyFont="1" applyFill="1" applyBorder="1" applyAlignment="1">
      <alignment horizontal="center" vertical="center" wrapText="1"/>
    </xf>
    <xf numFmtId="0" fontId="61" fillId="0" borderId="3" xfId="233" applyFont="1" applyBorder="1" applyAlignment="1">
      <alignment horizontal="center" vertical="center" wrapText="1"/>
    </xf>
    <xf numFmtId="0" fontId="66" fillId="4" borderId="7" xfId="233" applyFont="1" applyFill="1" applyBorder="1" applyAlignment="1">
      <alignment horizontal="center" vertical="center" wrapText="1"/>
    </xf>
    <xf numFmtId="0" fontId="61" fillId="4" borderId="7" xfId="233" applyFont="1" applyFill="1" applyBorder="1" applyAlignment="1">
      <alignment horizontal="center" vertical="center" wrapText="1"/>
    </xf>
    <xf numFmtId="0" fontId="42" fillId="45" borderId="27" xfId="0" applyFont="1" applyFill="1" applyBorder="1" applyAlignment="1">
      <alignment horizontal="center" vertical="center" wrapText="1" readingOrder="1"/>
    </xf>
    <xf numFmtId="0" fontId="42" fillId="45" borderId="28" xfId="0" applyFont="1" applyFill="1" applyBorder="1" applyAlignment="1">
      <alignment horizontal="center" vertical="center" wrapText="1" readingOrder="1"/>
    </xf>
    <xf numFmtId="0" fontId="42" fillId="45" borderId="29" xfId="0" applyFont="1" applyFill="1" applyBorder="1" applyAlignment="1">
      <alignment horizontal="center" vertical="center" wrapText="1" readingOrder="1"/>
    </xf>
    <xf numFmtId="0" fontId="42" fillId="45" borderId="25" xfId="0" applyFont="1" applyFill="1" applyBorder="1" applyAlignment="1">
      <alignment horizontal="center" vertical="center" wrapText="1" readingOrder="1"/>
    </xf>
    <xf numFmtId="0" fontId="42" fillId="45" borderId="26" xfId="0" applyFont="1" applyFill="1" applyBorder="1" applyAlignment="1">
      <alignment horizontal="center" vertical="center" wrapText="1" readingOrder="1"/>
    </xf>
    <xf numFmtId="0" fontId="43" fillId="46" borderId="27" xfId="0" applyFont="1" applyFill="1" applyBorder="1" applyAlignment="1">
      <alignment horizontal="center" wrapText="1" readingOrder="1"/>
    </xf>
    <xf numFmtId="0" fontId="43" fillId="46" borderId="28" xfId="0" applyFont="1" applyFill="1" applyBorder="1" applyAlignment="1">
      <alignment horizontal="center" wrapText="1" readingOrder="1"/>
    </xf>
    <xf numFmtId="0" fontId="43" fillId="46" borderId="29" xfId="0" applyFont="1" applyFill="1" applyBorder="1" applyAlignment="1">
      <alignment horizontal="center" wrapText="1" readingOrder="1"/>
    </xf>
    <xf numFmtId="9" fontId="43" fillId="46" borderId="27" xfId="0" applyNumberFormat="1" applyFont="1" applyFill="1" applyBorder="1" applyAlignment="1">
      <alignment horizontal="center" wrapText="1" readingOrder="1"/>
    </xf>
    <xf numFmtId="9" fontId="43" fillId="46" borderId="28" xfId="0" applyNumberFormat="1" applyFont="1" applyFill="1" applyBorder="1" applyAlignment="1">
      <alignment horizontal="center" wrapText="1" readingOrder="1"/>
    </xf>
    <xf numFmtId="9" fontId="43" fillId="46" borderId="29" xfId="0" applyNumberFormat="1" applyFont="1" applyFill="1" applyBorder="1" applyAlignment="1">
      <alignment horizontal="center" wrapText="1" readingOrder="1"/>
    </xf>
    <xf numFmtId="0" fontId="45" fillId="4" borderId="11" xfId="0" applyFont="1" applyFill="1" applyBorder="1" applyAlignment="1">
      <alignment horizontal="left" wrapText="1"/>
    </xf>
    <xf numFmtId="0" fontId="45" fillId="4" borderId="4" xfId="0" applyFont="1" applyFill="1" applyBorder="1" applyAlignment="1">
      <alignment horizontal="left" wrapText="1"/>
    </xf>
    <xf numFmtId="0" fontId="44" fillId="4" borderId="11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</cellXfs>
  <cellStyles count="239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2" builtinId="26" customBuiltin="1"/>
    <cellStyle name="Cálculo" xfId="107" builtinId="22" customBuiltin="1"/>
    <cellStyle name="Cancel 2" xfId="237" xr:uid="{CF7A1AA2-C9BE-41E9-ABA1-4C01422B8CC3}"/>
    <cellStyle name="Celda de comprobación" xfId="109" builtinId="23" customBuiltin="1"/>
    <cellStyle name="Celda vinculada" xfId="108" builtinId="24" customBuiltin="1"/>
    <cellStyle name="Encabezado 4" xfId="101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5" builtinId="20" customBuiltin="1"/>
    <cellStyle name="Euro" xfId="3" xr:uid="{00000000-0005-0000-0000-00001E000000}"/>
    <cellStyle name="Hipervínculo 2" xfId="4" xr:uid="{00000000-0005-0000-0000-00001F000000}"/>
    <cellStyle name="Hipervínculo 3" xfId="5" xr:uid="{00000000-0005-0000-0000-000020000000}"/>
    <cellStyle name="Hipervínculo 3 2" xfId="6" xr:uid="{00000000-0005-0000-0000-000021000000}"/>
    <cellStyle name="Hipervínculo 3 3" xfId="7" xr:uid="{00000000-0005-0000-0000-000022000000}"/>
    <cellStyle name="Hipervínculo 4" xfId="8" xr:uid="{00000000-0005-0000-0000-000023000000}"/>
    <cellStyle name="Hipervínculo 5" xfId="9" xr:uid="{00000000-0005-0000-0000-000024000000}"/>
    <cellStyle name="Incorrecto" xfId="103" builtinId="27" customBuiltin="1"/>
    <cellStyle name="Millares" xfId="238" builtinId="3"/>
    <cellStyle name="Millares 2" xfId="10" xr:uid="{00000000-0005-0000-0000-000026000000}"/>
    <cellStyle name="Millares 2 10" xfId="11" xr:uid="{00000000-0005-0000-0000-000027000000}"/>
    <cellStyle name="Millares 2 10 2" xfId="138" xr:uid="{00000000-0005-0000-0000-000028000000}"/>
    <cellStyle name="Millares 2 10 2 2" xfId="171" xr:uid="{00000000-0005-0000-0000-000029000000}"/>
    <cellStyle name="Millares 2 10 3" xfId="170" xr:uid="{00000000-0005-0000-0000-00002A000000}"/>
    <cellStyle name="Millares 2 11" xfId="12" xr:uid="{00000000-0005-0000-0000-00002B000000}"/>
    <cellStyle name="Millares 2 12" xfId="166" xr:uid="{00000000-0005-0000-0000-00002C000000}"/>
    <cellStyle name="Millares 2 12 2" xfId="172" xr:uid="{00000000-0005-0000-0000-00002D000000}"/>
    <cellStyle name="Millares 2 13" xfId="169" xr:uid="{00000000-0005-0000-0000-00002E000000}"/>
    <cellStyle name="Millares 2 2" xfId="13" xr:uid="{00000000-0005-0000-0000-00002F000000}"/>
    <cellStyle name="Millares 2 2 2" xfId="173" xr:uid="{00000000-0005-0000-0000-000030000000}"/>
    <cellStyle name="Millares 2 3" xfId="14" xr:uid="{00000000-0005-0000-0000-000031000000}"/>
    <cellStyle name="Millares 2 3 2" xfId="174" xr:uid="{00000000-0005-0000-0000-000032000000}"/>
    <cellStyle name="Millares 2 4" xfId="15" xr:uid="{00000000-0005-0000-0000-000033000000}"/>
    <cellStyle name="Millares 2 4 2" xfId="175" xr:uid="{00000000-0005-0000-0000-000034000000}"/>
    <cellStyle name="Millares 2 5" xfId="16" xr:uid="{00000000-0005-0000-0000-000035000000}"/>
    <cellStyle name="Millares 2 5 2" xfId="176" xr:uid="{00000000-0005-0000-0000-000036000000}"/>
    <cellStyle name="Millares 2 6" xfId="17" xr:uid="{00000000-0005-0000-0000-000037000000}"/>
    <cellStyle name="Millares 2 6 2" xfId="177" xr:uid="{00000000-0005-0000-0000-000038000000}"/>
    <cellStyle name="Millares 2 7" xfId="18" xr:uid="{00000000-0005-0000-0000-000039000000}"/>
    <cellStyle name="Millares 2 7 2" xfId="178" xr:uid="{00000000-0005-0000-0000-00003A000000}"/>
    <cellStyle name="Millares 2 8" xfId="19" xr:uid="{00000000-0005-0000-0000-00003B000000}"/>
    <cellStyle name="Millares 2 8 2" xfId="179" xr:uid="{00000000-0005-0000-0000-00003C000000}"/>
    <cellStyle name="Millares 2 9" xfId="20" xr:uid="{00000000-0005-0000-0000-00003D000000}"/>
    <cellStyle name="Millares 2 9 2" xfId="21" xr:uid="{00000000-0005-0000-0000-00003E000000}"/>
    <cellStyle name="Millares 2 9 2 2" xfId="181" xr:uid="{00000000-0005-0000-0000-00003F000000}"/>
    <cellStyle name="Millares 2 9 3" xfId="139" xr:uid="{00000000-0005-0000-0000-000040000000}"/>
    <cellStyle name="Millares 2 9 3 2" xfId="182" xr:uid="{00000000-0005-0000-0000-000041000000}"/>
    <cellStyle name="Millares 2 9 4" xfId="180" xr:uid="{00000000-0005-0000-0000-000042000000}"/>
    <cellStyle name="Millares 3" xfId="22" xr:uid="{00000000-0005-0000-0000-000043000000}"/>
    <cellStyle name="Millares 3 2" xfId="23" xr:uid="{00000000-0005-0000-0000-000044000000}"/>
    <cellStyle name="Millares 3 2 2" xfId="24" xr:uid="{00000000-0005-0000-0000-000045000000}"/>
    <cellStyle name="Millares 3 2 2 2" xfId="141" xr:uid="{00000000-0005-0000-0000-000046000000}"/>
    <cellStyle name="Millares 3 2 2 2 2" xfId="186" xr:uid="{00000000-0005-0000-0000-000047000000}"/>
    <cellStyle name="Millares 3 2 2 3" xfId="185" xr:uid="{00000000-0005-0000-0000-000048000000}"/>
    <cellStyle name="Millares 3 2 3" xfId="25" xr:uid="{00000000-0005-0000-0000-000049000000}"/>
    <cellStyle name="Millares 3 2 3 2" xfId="187" xr:uid="{00000000-0005-0000-0000-00004A000000}"/>
    <cellStyle name="Millares 3 2 4" xfId="140" xr:uid="{00000000-0005-0000-0000-00004B000000}"/>
    <cellStyle name="Millares 3 2 4 2" xfId="188" xr:uid="{00000000-0005-0000-0000-00004C000000}"/>
    <cellStyle name="Millares 3 2 5" xfId="184" xr:uid="{00000000-0005-0000-0000-00004D000000}"/>
    <cellStyle name="Millares 3 3" xfId="26" xr:uid="{00000000-0005-0000-0000-00004E000000}"/>
    <cellStyle name="Millares 3 3 2" xfId="142" xr:uid="{00000000-0005-0000-0000-00004F000000}"/>
    <cellStyle name="Millares 3 3 2 2" xfId="190" xr:uid="{00000000-0005-0000-0000-000050000000}"/>
    <cellStyle name="Millares 3 3 3" xfId="189" xr:uid="{00000000-0005-0000-0000-000051000000}"/>
    <cellStyle name="Millares 3 4" xfId="183" xr:uid="{00000000-0005-0000-0000-000052000000}"/>
    <cellStyle name="Millares 4" xfId="27" xr:uid="{00000000-0005-0000-0000-000053000000}"/>
    <cellStyle name="Millares 4 2" xfId="191" xr:uid="{00000000-0005-0000-0000-000054000000}"/>
    <cellStyle name="Millares 5" xfId="28" xr:uid="{00000000-0005-0000-0000-000055000000}"/>
    <cellStyle name="Millares 5 2" xfId="29" xr:uid="{00000000-0005-0000-0000-000056000000}"/>
    <cellStyle name="Millares 5 3" xfId="143" xr:uid="{00000000-0005-0000-0000-000057000000}"/>
    <cellStyle name="Millares 5 3 2" xfId="193" xr:uid="{00000000-0005-0000-0000-000058000000}"/>
    <cellStyle name="Millares 5 4" xfId="192" xr:uid="{00000000-0005-0000-0000-000059000000}"/>
    <cellStyle name="Millares 6" xfId="30" xr:uid="{00000000-0005-0000-0000-00005A000000}"/>
    <cellStyle name="Millares 6 2" xfId="31" xr:uid="{00000000-0005-0000-0000-00005B000000}"/>
    <cellStyle name="Millares 6 2 2" xfId="145" xr:uid="{00000000-0005-0000-0000-00005C000000}"/>
    <cellStyle name="Millares 6 2 2 2" xfId="196" xr:uid="{00000000-0005-0000-0000-00005D000000}"/>
    <cellStyle name="Millares 6 2 3" xfId="195" xr:uid="{00000000-0005-0000-0000-00005E000000}"/>
    <cellStyle name="Millares 6 3" xfId="144" xr:uid="{00000000-0005-0000-0000-00005F000000}"/>
    <cellStyle name="Millares 6 3 2" xfId="197" xr:uid="{00000000-0005-0000-0000-000060000000}"/>
    <cellStyle name="Millares 6 4" xfId="194" xr:uid="{00000000-0005-0000-0000-000061000000}"/>
    <cellStyle name="Millares 7" xfId="32" xr:uid="{00000000-0005-0000-0000-000062000000}"/>
    <cellStyle name="Millares 7 2" xfId="198" xr:uid="{00000000-0005-0000-0000-000063000000}"/>
    <cellStyle name="Millares 8" xfId="33" xr:uid="{00000000-0005-0000-0000-000064000000}"/>
    <cellStyle name="Millares 8 2" xfId="146" xr:uid="{00000000-0005-0000-0000-000065000000}"/>
    <cellStyle name="Millares 8 2 2" xfId="200" xr:uid="{00000000-0005-0000-0000-000066000000}"/>
    <cellStyle name="Millares 8 3" xfId="199" xr:uid="{00000000-0005-0000-0000-000067000000}"/>
    <cellStyle name="Millares 9" xfId="34" xr:uid="{00000000-0005-0000-0000-000068000000}"/>
    <cellStyle name="Millares 9 2" xfId="147" xr:uid="{00000000-0005-0000-0000-000069000000}"/>
    <cellStyle name="Millares 9 2 2" xfId="202" xr:uid="{00000000-0005-0000-0000-00006A000000}"/>
    <cellStyle name="Millares 9 3" xfId="201" xr:uid="{00000000-0005-0000-0000-00006B000000}"/>
    <cellStyle name="Moneda 2" xfId="35" xr:uid="{00000000-0005-0000-0000-00006D000000}"/>
    <cellStyle name="Moneda 2 2" xfId="36" xr:uid="{00000000-0005-0000-0000-00006E000000}"/>
    <cellStyle name="Moneda 2 2 2" xfId="150" xr:uid="{00000000-0005-0000-0000-00006F000000}"/>
    <cellStyle name="Moneda 2 2 2 2" xfId="205" xr:uid="{00000000-0005-0000-0000-000070000000}"/>
    <cellStyle name="Moneda 2 2 3" xfId="204" xr:uid="{00000000-0005-0000-0000-000071000000}"/>
    <cellStyle name="Moneda 2 3" xfId="37" xr:uid="{00000000-0005-0000-0000-000072000000}"/>
    <cellStyle name="Moneda 2 4" xfId="149" xr:uid="{00000000-0005-0000-0000-000073000000}"/>
    <cellStyle name="Moneda 2 4 2" xfId="206" xr:uid="{00000000-0005-0000-0000-000074000000}"/>
    <cellStyle name="Moneda 2 5" xfId="203" xr:uid="{00000000-0005-0000-0000-000075000000}"/>
    <cellStyle name="Moneda 3" xfId="38" xr:uid="{00000000-0005-0000-0000-000076000000}"/>
    <cellStyle name="Moneda 3 2" xfId="39" xr:uid="{00000000-0005-0000-0000-000077000000}"/>
    <cellStyle name="Moneda 3 2 2" xfId="152" xr:uid="{00000000-0005-0000-0000-000078000000}"/>
    <cellStyle name="Moneda 3 2 2 2" xfId="209" xr:uid="{00000000-0005-0000-0000-000079000000}"/>
    <cellStyle name="Moneda 3 2 3" xfId="208" xr:uid="{00000000-0005-0000-0000-00007A000000}"/>
    <cellStyle name="Moneda 3 3" xfId="40" xr:uid="{00000000-0005-0000-0000-00007B000000}"/>
    <cellStyle name="Moneda 3 3 2" xfId="153" xr:uid="{00000000-0005-0000-0000-00007C000000}"/>
    <cellStyle name="Moneda 3 3 2 2" xfId="211" xr:uid="{00000000-0005-0000-0000-00007D000000}"/>
    <cellStyle name="Moneda 3 3 3" xfId="210" xr:uid="{00000000-0005-0000-0000-00007E000000}"/>
    <cellStyle name="Moneda 3 4" xfId="151" xr:uid="{00000000-0005-0000-0000-00007F000000}"/>
    <cellStyle name="Moneda 3 4 2" xfId="212" xr:uid="{00000000-0005-0000-0000-000080000000}"/>
    <cellStyle name="Moneda 3 5" xfId="207" xr:uid="{00000000-0005-0000-0000-000081000000}"/>
    <cellStyle name="Moneda 4" xfId="41" xr:uid="{00000000-0005-0000-0000-000082000000}"/>
    <cellStyle name="Moneda 4 2" xfId="42" xr:uid="{00000000-0005-0000-0000-000083000000}"/>
    <cellStyle name="Moneda 4 3" xfId="154" xr:uid="{00000000-0005-0000-0000-000084000000}"/>
    <cellStyle name="Moneda 4 3 2" xfId="214" xr:uid="{00000000-0005-0000-0000-000085000000}"/>
    <cellStyle name="Moneda 4 4" xfId="213" xr:uid="{00000000-0005-0000-0000-000086000000}"/>
    <cellStyle name="Moneda 5" xfId="43" xr:uid="{00000000-0005-0000-0000-000087000000}"/>
    <cellStyle name="Moneda 6" xfId="44" xr:uid="{00000000-0005-0000-0000-000088000000}"/>
    <cellStyle name="Moneda 6 2" xfId="155" xr:uid="{00000000-0005-0000-0000-000089000000}"/>
    <cellStyle name="Moneda 6 2 2" xfId="216" xr:uid="{00000000-0005-0000-0000-00008A000000}"/>
    <cellStyle name="Moneda 6 3" xfId="215" xr:uid="{00000000-0005-0000-0000-00008B000000}"/>
    <cellStyle name="Moneda 7" xfId="148" xr:uid="{00000000-0005-0000-0000-00008C000000}"/>
    <cellStyle name="Neutral" xfId="104" builtinId="28" customBuiltin="1"/>
    <cellStyle name="Normal" xfId="0" builtinId="0"/>
    <cellStyle name="Normal 10" xfId="45" xr:uid="{00000000-0005-0000-0000-00008F000000}"/>
    <cellStyle name="Normal 10 2" xfId="46" xr:uid="{00000000-0005-0000-0000-000090000000}"/>
    <cellStyle name="Normal 11" xfId="47" xr:uid="{00000000-0005-0000-0000-000091000000}"/>
    <cellStyle name="Normal 11 2" xfId="156" xr:uid="{00000000-0005-0000-0000-000092000000}"/>
    <cellStyle name="Normal 11 2 2" xfId="218" xr:uid="{00000000-0005-0000-0000-000093000000}"/>
    <cellStyle name="Normal 11 3" xfId="217" xr:uid="{00000000-0005-0000-0000-000094000000}"/>
    <cellStyle name="Normal 12" xfId="137" xr:uid="{00000000-0005-0000-0000-000095000000}"/>
    <cellStyle name="Normal 13" xfId="163" xr:uid="{00000000-0005-0000-0000-000096000000}"/>
    <cellStyle name="Normal 13 2" xfId="219" xr:uid="{00000000-0005-0000-0000-000097000000}"/>
    <cellStyle name="Normal 14" xfId="167" xr:uid="{00000000-0005-0000-0000-000098000000}"/>
    <cellStyle name="Normal 14 2" xfId="48" xr:uid="{00000000-0005-0000-0000-000099000000}"/>
    <cellStyle name="Normal 14 2 2" xfId="157" xr:uid="{00000000-0005-0000-0000-00009A000000}"/>
    <cellStyle name="Normal 14 2 2 2" xfId="221" xr:uid="{00000000-0005-0000-0000-00009B000000}"/>
    <cellStyle name="Normal 14 2 3" xfId="220" xr:uid="{00000000-0005-0000-0000-00009C000000}"/>
    <cellStyle name="Normal 15" xfId="231" xr:uid="{00000000-0005-0000-0000-00009D000000}"/>
    <cellStyle name="Normal 16" xfId="233" xr:uid="{00000000-0005-0000-0000-00009E000000}"/>
    <cellStyle name="Normal 16 2" xfId="235" xr:uid="{8887E08B-0C80-4CCB-A75D-405B66C5A89F}"/>
    <cellStyle name="Normal 18" xfId="49" xr:uid="{00000000-0005-0000-0000-00009F000000}"/>
    <cellStyle name="Normal 2" xfId="50" xr:uid="{00000000-0005-0000-0000-0000A0000000}"/>
    <cellStyle name="Normal 2 10" xfId="164" xr:uid="{00000000-0005-0000-0000-0000A1000000}"/>
    <cellStyle name="Normal 2 10 2" xfId="222" xr:uid="{00000000-0005-0000-0000-0000A2000000}"/>
    <cellStyle name="Normal 2 2" xfId="2" xr:uid="{00000000-0005-0000-0000-0000A3000000}"/>
    <cellStyle name="Normal 2 2 2" xfId="51" xr:uid="{00000000-0005-0000-0000-0000A4000000}"/>
    <cellStyle name="Normal 2 2 2 2" xfId="52" xr:uid="{00000000-0005-0000-0000-0000A5000000}"/>
    <cellStyle name="Normal 2 2 3" xfId="53" xr:uid="{00000000-0005-0000-0000-0000A6000000}"/>
    <cellStyle name="Normal 2 3" xfId="54" xr:uid="{00000000-0005-0000-0000-0000A7000000}"/>
    <cellStyle name="Normal 2 4" xfId="55" xr:uid="{00000000-0005-0000-0000-0000A8000000}"/>
    <cellStyle name="Normal 2 5" xfId="56" xr:uid="{00000000-0005-0000-0000-0000A9000000}"/>
    <cellStyle name="Normal 2 6" xfId="57" xr:uid="{00000000-0005-0000-0000-0000AA000000}"/>
    <cellStyle name="Normal 2 7" xfId="58" xr:uid="{00000000-0005-0000-0000-0000AB000000}"/>
    <cellStyle name="Normal 2 7 2" xfId="59" xr:uid="{00000000-0005-0000-0000-0000AC000000}"/>
    <cellStyle name="Normal 2 8" xfId="60" xr:uid="{00000000-0005-0000-0000-0000AD000000}"/>
    <cellStyle name="Normal 2 9" xfId="61" xr:uid="{00000000-0005-0000-0000-0000AE000000}"/>
    <cellStyle name="Normal 22 2" xfId="62" xr:uid="{00000000-0005-0000-0000-0000AF000000}"/>
    <cellStyle name="Normal 22 2 2" xfId="158" xr:uid="{00000000-0005-0000-0000-0000B0000000}"/>
    <cellStyle name="Normal 22 2 2 2" xfId="224" xr:uid="{00000000-0005-0000-0000-0000B1000000}"/>
    <cellStyle name="Normal 22 2 3" xfId="223" xr:uid="{00000000-0005-0000-0000-0000B2000000}"/>
    <cellStyle name="Normal 22 3" xfId="63" xr:uid="{00000000-0005-0000-0000-0000B3000000}"/>
    <cellStyle name="Normal 22 3 2" xfId="159" xr:uid="{00000000-0005-0000-0000-0000B4000000}"/>
    <cellStyle name="Normal 22 3 2 2" xfId="226" xr:uid="{00000000-0005-0000-0000-0000B5000000}"/>
    <cellStyle name="Normal 22 3 3" xfId="225" xr:uid="{00000000-0005-0000-0000-0000B6000000}"/>
    <cellStyle name="Normal 3" xfId="64" xr:uid="{00000000-0005-0000-0000-0000B7000000}"/>
    <cellStyle name="Normal 3 2" xfId="160" xr:uid="{00000000-0005-0000-0000-0000B8000000}"/>
    <cellStyle name="Normal 3 2 2" xfId="228" xr:uid="{00000000-0005-0000-0000-0000B9000000}"/>
    <cellStyle name="Normal 3 3" xfId="227" xr:uid="{00000000-0005-0000-0000-0000BA000000}"/>
    <cellStyle name="Normal 4" xfId="65" xr:uid="{00000000-0005-0000-0000-0000BB000000}"/>
    <cellStyle name="Normal 4 2" xfId="66" xr:uid="{00000000-0005-0000-0000-0000BC000000}"/>
    <cellStyle name="Normal 4 2 2" xfId="67" xr:uid="{00000000-0005-0000-0000-0000BD000000}"/>
    <cellStyle name="Normal 4 2 3" xfId="165" xr:uid="{00000000-0005-0000-0000-0000BE000000}"/>
    <cellStyle name="Normal 4 3" xfId="68" xr:uid="{00000000-0005-0000-0000-0000BF000000}"/>
    <cellStyle name="Normal 4 4" xfId="69" xr:uid="{00000000-0005-0000-0000-0000C0000000}"/>
    <cellStyle name="Normal 4 5" xfId="70" xr:uid="{00000000-0005-0000-0000-0000C1000000}"/>
    <cellStyle name="Normal 4 5 2" xfId="71" xr:uid="{00000000-0005-0000-0000-0000C2000000}"/>
    <cellStyle name="Normal 4 5 3" xfId="72" xr:uid="{00000000-0005-0000-0000-0000C3000000}"/>
    <cellStyle name="Normal 4 6" xfId="73" xr:uid="{00000000-0005-0000-0000-0000C4000000}"/>
    <cellStyle name="Normal 4 7" xfId="74" xr:uid="{00000000-0005-0000-0000-0000C5000000}"/>
    <cellStyle name="Normal 4 8" xfId="75" xr:uid="{00000000-0005-0000-0000-0000C6000000}"/>
    <cellStyle name="Normal 4 9" xfId="161" xr:uid="{00000000-0005-0000-0000-0000C7000000}"/>
    <cellStyle name="Normal 5" xfId="76" xr:uid="{00000000-0005-0000-0000-0000C8000000}"/>
    <cellStyle name="Normal 5 2" xfId="77" xr:uid="{00000000-0005-0000-0000-0000C9000000}"/>
    <cellStyle name="Normal 5 2 2" xfId="78" xr:uid="{00000000-0005-0000-0000-0000CA000000}"/>
    <cellStyle name="Normal 5 2 3" xfId="79" xr:uid="{00000000-0005-0000-0000-0000CB000000}"/>
    <cellStyle name="Normal 5 3" xfId="80" xr:uid="{00000000-0005-0000-0000-0000CC000000}"/>
    <cellStyle name="Normal 6" xfId="81" xr:uid="{00000000-0005-0000-0000-0000CD000000}"/>
    <cellStyle name="Normal 6 2" xfId="82" xr:uid="{00000000-0005-0000-0000-0000CE000000}"/>
    <cellStyle name="Normal 7" xfId="83" xr:uid="{00000000-0005-0000-0000-0000CF000000}"/>
    <cellStyle name="Normal 7 2" xfId="84" xr:uid="{00000000-0005-0000-0000-0000D0000000}"/>
    <cellStyle name="Normal 8" xfId="85" xr:uid="{00000000-0005-0000-0000-0000D1000000}"/>
    <cellStyle name="Normal 9" xfId="86" xr:uid="{00000000-0005-0000-0000-0000D2000000}"/>
    <cellStyle name="Notas 2" xfId="87" xr:uid="{00000000-0005-0000-0000-0000D3000000}"/>
    <cellStyle name="Notas 2 2" xfId="162" xr:uid="{00000000-0005-0000-0000-0000D4000000}"/>
    <cellStyle name="Notas 2 2 2" xfId="230" xr:uid="{00000000-0005-0000-0000-0000D5000000}"/>
    <cellStyle name="Notas 2 3" xfId="229" xr:uid="{00000000-0005-0000-0000-0000D6000000}"/>
    <cellStyle name="Porcentaje" xfId="1" builtinId="5"/>
    <cellStyle name="Porcentaje 2" xfId="88" xr:uid="{00000000-0005-0000-0000-0000D8000000}"/>
    <cellStyle name="Porcentaje 2 2" xfId="89" xr:uid="{00000000-0005-0000-0000-0000D9000000}"/>
    <cellStyle name="Porcentaje 2 2 2" xfId="90" xr:uid="{00000000-0005-0000-0000-0000DA000000}"/>
    <cellStyle name="Porcentaje 2 2 3" xfId="91" xr:uid="{00000000-0005-0000-0000-0000DB000000}"/>
    <cellStyle name="Porcentaje 2 3" xfId="92" xr:uid="{00000000-0005-0000-0000-0000DC000000}"/>
    <cellStyle name="Porcentaje 2 4" xfId="93" xr:uid="{00000000-0005-0000-0000-0000DD000000}"/>
    <cellStyle name="Porcentaje 3" xfId="94" xr:uid="{00000000-0005-0000-0000-0000DE000000}"/>
    <cellStyle name="Porcentaje 4" xfId="168" xr:uid="{00000000-0005-0000-0000-0000DF000000}"/>
    <cellStyle name="Porcentaje 5" xfId="232" xr:uid="{00000000-0005-0000-0000-0000E0000000}"/>
    <cellStyle name="Porcentaje 6" xfId="234" xr:uid="{00000000-0005-0000-0000-0000E1000000}"/>
    <cellStyle name="Porcentaje 6 2" xfId="236" xr:uid="{E42375E3-067E-466A-B153-AE32DAEA32C3}"/>
    <cellStyle name="Porcentual 2" xfId="95" xr:uid="{00000000-0005-0000-0000-0000E2000000}"/>
    <cellStyle name="Porcentual 2 2" xfId="96" xr:uid="{00000000-0005-0000-0000-0000E3000000}"/>
    <cellStyle name="Porcentual 2 3" xfId="97" xr:uid="{00000000-0005-0000-0000-0000E4000000}"/>
    <cellStyle name="Salida" xfId="106" builtinId="21" customBuiltin="1"/>
    <cellStyle name="Texto de advertencia" xfId="110" builtinId="11" customBuiltin="1"/>
    <cellStyle name="Texto explicativo" xfId="111" builtinId="53" customBuiltin="1"/>
    <cellStyle name="Título 2" xfId="99" builtinId="17" customBuiltin="1"/>
    <cellStyle name="Título 3" xfId="100" builtinId="18" customBuiltin="1"/>
    <cellStyle name="Título 4" xfId="98" xr:uid="{00000000-0005-0000-0000-0000EA000000}"/>
    <cellStyle name="Total" xfId="11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AVANCE PLAN DE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Hoja1!$B$13:$B$24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Hoja1!$C$13:$C$24</c:f>
              <c:numCache>
                <c:formatCode>0%</c:formatCode>
                <c:ptCount val="12"/>
                <c:pt idx="0">
                  <c:v>7.0000000000000007E-2</c:v>
                </c:pt>
                <c:pt idx="1">
                  <c:v>0.14000000000000001</c:v>
                </c:pt>
                <c:pt idx="2">
                  <c:v>0.2</c:v>
                </c:pt>
                <c:pt idx="3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0-41E7-BBF8-F56B2F364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380808"/>
        <c:axId val="767381528"/>
      </c:lineChart>
      <c:catAx>
        <c:axId val="76738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67381528"/>
        <c:crosses val="autoZero"/>
        <c:auto val="1"/>
        <c:lblAlgn val="ctr"/>
        <c:lblOffset val="100"/>
        <c:noMultiLvlLbl val="0"/>
      </c:catAx>
      <c:valAx>
        <c:axId val="76738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67380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PLAN DE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Hoja1!$F$12</c:f>
              <c:strCache>
                <c:ptCount val="1"/>
                <c:pt idx="0">
                  <c:v>N° ACT. PROGRAMADAS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Hoja1!$E$13:$E$24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Hoja1!$F$13:$F$24</c:f>
              <c:numCache>
                <c:formatCode>General</c:formatCode>
                <c:ptCount val="12"/>
                <c:pt idx="0" formatCode="_-* #,##0_-;\-* #,##0_-;_-* &quot;-&quot;??_-;_-@_-">
                  <c:v>37</c:v>
                </c:pt>
                <c:pt idx="1">
                  <c:v>37</c:v>
                </c:pt>
                <c:pt idx="2">
                  <c:v>25</c:v>
                </c:pt>
                <c:pt idx="3">
                  <c:v>39</c:v>
                </c:pt>
                <c:pt idx="4">
                  <c:v>32</c:v>
                </c:pt>
                <c:pt idx="5">
                  <c:v>39</c:v>
                </c:pt>
                <c:pt idx="6">
                  <c:v>38</c:v>
                </c:pt>
                <c:pt idx="7">
                  <c:v>40</c:v>
                </c:pt>
                <c:pt idx="8">
                  <c:v>30</c:v>
                </c:pt>
                <c:pt idx="9">
                  <c:v>45</c:v>
                </c:pt>
                <c:pt idx="10">
                  <c:v>37</c:v>
                </c:pt>
                <c:pt idx="11" formatCode="_-* #,##0_-;\-* #,##0_-;_-* &quot;-&quot;??_-;_-@_-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7-49B6-A8E2-E40ACDFE2069}"/>
            </c:ext>
          </c:extLst>
        </c:ser>
        <c:ser>
          <c:idx val="1"/>
          <c:order val="1"/>
          <c:tx>
            <c:strRef>
              <c:f>Hoja1!$G$12</c:f>
              <c:strCache>
                <c:ptCount val="1"/>
                <c:pt idx="0">
                  <c:v>N° ACT. EJECUTADAS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Hoja1!$E$13:$E$24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Hoja1!$G$13:$G$24</c:f>
              <c:numCache>
                <c:formatCode>General</c:formatCode>
                <c:ptCount val="12"/>
                <c:pt idx="0" formatCode="_-* #,##0_-;\-* #,##0_-;_-* &quot;-&quot;??_-;_-@_-">
                  <c:v>30</c:v>
                </c:pt>
                <c:pt idx="1">
                  <c:v>32</c:v>
                </c:pt>
                <c:pt idx="2">
                  <c:v>23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7-49B6-A8E2-E40ACDFE2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7383688"/>
        <c:axId val="767390168"/>
      </c:barChart>
      <c:catAx>
        <c:axId val="76738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67390168"/>
        <c:crosses val="autoZero"/>
        <c:auto val="1"/>
        <c:lblAlgn val="ctr"/>
        <c:lblOffset val="100"/>
        <c:noMultiLvlLbl val="0"/>
      </c:catAx>
      <c:valAx>
        <c:axId val="76739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76738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Hoja2!$I$4</c:f>
              <c:strCache>
                <c:ptCount val="1"/>
                <c:pt idx="0">
                  <c:v>EJECUCIÓN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Hoja2!$H$5:$H$16</c:f>
              <c:strCache>
                <c:ptCount val="12"/>
                <c:pt idx="0">
                  <c:v>MOVILIDAD SEGURA</c:v>
                </c:pt>
                <c:pt idx="1">
                  <c:v>RIESGO CARDIOVASCULAR</c:v>
                </c:pt>
                <c:pt idx="2">
                  <c:v>PROGRAMA DE PROTECCION RESPIRATORIA</c:v>
                </c:pt>
                <c:pt idx="3">
                  <c:v>SVE DME</c:v>
                </c:pt>
                <c:pt idx="4">
                  <c:v>RIESGO BIOLOGICO</c:v>
                </c:pt>
                <c:pt idx="5">
                  <c:v>QUÍMICO</c:v>
                </c:pt>
                <c:pt idx="6">
                  <c:v>ORDEN Y ASEO</c:v>
                </c:pt>
                <c:pt idx="7">
                  <c:v>PROGRAMA DE PROTECCION AUDITIVA</c:v>
                </c:pt>
                <c:pt idx="8">
                  <c:v>INTERVENCIÓN DE AT</c:v>
                </c:pt>
                <c:pt idx="9">
                  <c:v>TRAS</c:v>
                </c:pt>
                <c:pt idx="10">
                  <c:v>GESTION DE RIESGOS HIGIENICOS</c:v>
                </c:pt>
                <c:pt idx="11">
                  <c:v>RIESGO PSICOSOCIAL</c:v>
                </c:pt>
              </c:strCache>
            </c:strRef>
          </c:cat>
          <c:val>
            <c:numRef>
              <c:f>Hoja2!$I$5:$I$16</c:f>
            </c:numRef>
          </c:val>
          <c:extLst>
            <c:ext xmlns:c16="http://schemas.microsoft.com/office/drawing/2014/chart" uri="{C3380CC4-5D6E-409C-BE32-E72D297353CC}">
              <c16:uniqueId val="{00000000-2689-4156-8B7B-878F5C25C313}"/>
            </c:ext>
          </c:extLst>
        </c:ser>
        <c:ser>
          <c:idx val="1"/>
          <c:order val="1"/>
          <c:tx>
            <c:strRef>
              <c:f>Hoja2!$J$4</c:f>
              <c:strCache>
                <c:ptCount val="1"/>
                <c:pt idx="0">
                  <c:v>PROGRAMADA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Hoja2!$H$5:$H$16</c:f>
              <c:strCache>
                <c:ptCount val="12"/>
                <c:pt idx="0">
                  <c:v>MOVILIDAD SEGURA</c:v>
                </c:pt>
                <c:pt idx="1">
                  <c:v>RIESGO CARDIOVASCULAR</c:v>
                </c:pt>
                <c:pt idx="2">
                  <c:v>PROGRAMA DE PROTECCION RESPIRATORIA</c:v>
                </c:pt>
                <c:pt idx="3">
                  <c:v>SVE DME</c:v>
                </c:pt>
                <c:pt idx="4">
                  <c:v>RIESGO BIOLOGICO</c:v>
                </c:pt>
                <c:pt idx="5">
                  <c:v>QUÍMICO</c:v>
                </c:pt>
                <c:pt idx="6">
                  <c:v>ORDEN Y ASEO</c:v>
                </c:pt>
                <c:pt idx="7">
                  <c:v>PROGRAMA DE PROTECCION AUDITIVA</c:v>
                </c:pt>
                <c:pt idx="8">
                  <c:v>INTERVENCIÓN DE AT</c:v>
                </c:pt>
                <c:pt idx="9">
                  <c:v>TRAS</c:v>
                </c:pt>
                <c:pt idx="10">
                  <c:v>GESTION DE RIESGOS HIGIENICOS</c:v>
                </c:pt>
                <c:pt idx="11">
                  <c:v>RIESGO PSICOSOCIAL</c:v>
                </c:pt>
              </c:strCache>
            </c:strRef>
          </c:cat>
          <c:val>
            <c:numRef>
              <c:f>Hoja2!$J$5:$J$16</c:f>
            </c:numRef>
          </c:val>
          <c:extLst>
            <c:ext xmlns:c16="http://schemas.microsoft.com/office/drawing/2014/chart" uri="{C3380CC4-5D6E-409C-BE32-E72D297353CC}">
              <c16:uniqueId val="{00000001-2689-4156-8B7B-878F5C25C313}"/>
            </c:ext>
          </c:extLst>
        </c:ser>
        <c:ser>
          <c:idx val="2"/>
          <c:order val="2"/>
          <c:tx>
            <c:strRef>
              <c:f>Hoja2!$K$4</c:f>
              <c:strCache>
                <c:ptCount val="1"/>
                <c:pt idx="0">
                  <c:v>AVANCE 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Hoja2!$H$5:$H$16</c:f>
              <c:strCache>
                <c:ptCount val="12"/>
                <c:pt idx="0">
                  <c:v>MOVILIDAD SEGURA</c:v>
                </c:pt>
                <c:pt idx="1">
                  <c:v>RIESGO CARDIOVASCULAR</c:v>
                </c:pt>
                <c:pt idx="2">
                  <c:v>PROGRAMA DE PROTECCION RESPIRATORIA</c:v>
                </c:pt>
                <c:pt idx="3">
                  <c:v>SVE DME</c:v>
                </c:pt>
                <c:pt idx="4">
                  <c:v>RIESGO BIOLOGICO</c:v>
                </c:pt>
                <c:pt idx="5">
                  <c:v>QUÍMICO</c:v>
                </c:pt>
                <c:pt idx="6">
                  <c:v>ORDEN Y ASEO</c:v>
                </c:pt>
                <c:pt idx="7">
                  <c:v>PROGRAMA DE PROTECCION AUDITIVA</c:v>
                </c:pt>
                <c:pt idx="8">
                  <c:v>INTERVENCIÓN DE AT</c:v>
                </c:pt>
                <c:pt idx="9">
                  <c:v>TRAS</c:v>
                </c:pt>
                <c:pt idx="10">
                  <c:v>GESTION DE RIESGOS HIGIENICOS</c:v>
                </c:pt>
                <c:pt idx="11">
                  <c:v>RIESGO PSICOSOCIAL</c:v>
                </c:pt>
              </c:strCache>
            </c:strRef>
          </c:cat>
          <c:val>
            <c:numRef>
              <c:f>Hoja2!$K$5:$K$16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0.84210526315789469</c:v>
                </c:pt>
                <c:pt idx="4">
                  <c:v>0.80645161290322576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0.69791666666666663</c:v>
                </c:pt>
                <c:pt idx="9">
                  <c:v>0.625</c:v>
                </c:pt>
                <c:pt idx="10">
                  <c:v>0.53333333333333333</c:v>
                </c:pt>
                <c:pt idx="11">
                  <c:v>0.32608695652173914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89-4156-8B7B-878F5C25C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7999464"/>
        <c:axId val="1017999824"/>
      </c:barChart>
      <c:catAx>
        <c:axId val="101799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17999824"/>
        <c:crosses val="autoZero"/>
        <c:auto val="1"/>
        <c:lblAlgn val="ctr"/>
        <c:lblOffset val="100"/>
        <c:noMultiLvlLbl val="0"/>
      </c:catAx>
      <c:valAx>
        <c:axId val="101799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1799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434931</xdr:colOff>
      <xdr:row>0</xdr:row>
      <xdr:rowOff>200069</xdr:rowOff>
    </xdr:from>
    <xdr:to>
      <xdr:col>1</xdr:col>
      <xdr:colOff>1786263</xdr:colOff>
      <xdr:row>4</xdr:row>
      <xdr:rowOff>55034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FA6B6C41-8CEF-48AE-A8E6-2CD19934A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31" y="200069"/>
          <a:ext cx="2508250" cy="690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147637</xdr:colOff>
      <xdr:row>12</xdr:row>
      <xdr:rowOff>100012</xdr:rowOff>
    </xdr:from>
    <xdr:to>
      <xdr:col>45</xdr:col>
      <xdr:colOff>176212</xdr:colOff>
      <xdr:row>29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A9ECC0-B38F-94C3-469D-FE3906A8C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80961</xdr:colOff>
      <xdr:row>15</xdr:row>
      <xdr:rowOff>80962</xdr:rowOff>
    </xdr:from>
    <xdr:to>
      <xdr:col>30</xdr:col>
      <xdr:colOff>180974</xdr:colOff>
      <xdr:row>32</xdr:row>
      <xdr:rowOff>71437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37F742-42C9-19A8-3D4A-22C45CC0C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280987</xdr:colOff>
      <xdr:row>4</xdr:row>
      <xdr:rowOff>80962</xdr:rowOff>
    </xdr:from>
    <xdr:to>
      <xdr:col>20</xdr:col>
      <xdr:colOff>600075</xdr:colOff>
      <xdr:row>12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387CB6-98F5-30CF-BBEA-4035B6023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CA56A-7D8D-4B1F-A1D1-7AB9B7DD2A4C}">
  <sheetPr>
    <pageSetUpPr fitToPage="1"/>
  </sheetPr>
  <dimension ref="A1:BL265"/>
  <sheetViews>
    <sheetView showGridLines="0" tabSelected="1" zoomScale="60" zoomScaleNormal="60" workbookViewId="0">
      <pane ySplit="3" topLeftCell="A4" activePane="bottomLeft" state="frozen"/>
      <selection activeCell="F1" sqref="F1"/>
      <selection pane="bottomLeft" activeCell="B103" sqref="B103:B112"/>
    </sheetView>
  </sheetViews>
  <sheetFormatPr baseColWidth="10" defaultColWidth="29.296875" defaultRowHeight="16.5" customHeight="1" x14ac:dyDescent="0.3"/>
  <cols>
    <col min="1" max="1" width="18.19921875" style="130" customWidth="1"/>
    <col min="2" max="2" width="46.69921875" style="185" customWidth="1"/>
    <col min="3" max="3" width="48.296875" style="185" customWidth="1"/>
    <col min="4" max="4" width="23.296875" style="185" customWidth="1"/>
    <col min="5" max="5" width="67.5" style="185" customWidth="1"/>
    <col min="6" max="6" width="35.796875" style="185" customWidth="1"/>
    <col min="7" max="7" width="4.19921875" style="185" customWidth="1"/>
    <col min="8" max="8" width="3.19921875" style="52" customWidth="1"/>
    <col min="9" max="9" width="3" style="52" customWidth="1"/>
    <col min="10" max="21" width="3.19921875" style="52" customWidth="1"/>
    <col min="22" max="22" width="3.296875" style="52" customWidth="1"/>
    <col min="23" max="23" width="2.69921875" style="52" customWidth="1"/>
    <col min="24" max="46" width="3.19921875" style="52" customWidth="1"/>
    <col min="47" max="47" width="5.296875" style="52" customWidth="1"/>
    <col min="48" max="50" width="3.19921875" style="52" customWidth="1"/>
    <col min="51" max="51" width="5" style="52" customWidth="1"/>
    <col min="52" max="55" width="3.19921875" style="52" customWidth="1"/>
    <col min="56" max="56" width="15.796875" style="52" customWidth="1"/>
    <col min="57" max="57" width="15" style="52" customWidth="1"/>
    <col min="58" max="58" width="24.19921875" style="52" customWidth="1"/>
    <col min="59" max="62" width="3.69921875" style="52" customWidth="1"/>
    <col min="63" max="63" width="29.296875" style="52"/>
    <col min="64" max="64" width="45.5" style="52" customWidth="1"/>
    <col min="65" max="16384" width="29.296875" style="52"/>
  </cols>
  <sheetData>
    <row r="1" spans="1:64" ht="16.5" customHeight="1" x14ac:dyDescent="0.3">
      <c r="A1" s="356"/>
      <c r="B1" s="357"/>
      <c r="C1" s="347" t="s">
        <v>36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  <c r="AO1" s="348"/>
      <c r="AP1" s="348"/>
      <c r="AQ1" s="348"/>
      <c r="AR1" s="348"/>
      <c r="AS1" s="348"/>
      <c r="AT1" s="348"/>
      <c r="AU1" s="348"/>
      <c r="AV1" s="348"/>
      <c r="AW1" s="348"/>
      <c r="AX1" s="348"/>
      <c r="AY1" s="348"/>
      <c r="AZ1" s="348"/>
      <c r="BA1" s="348"/>
      <c r="BB1" s="348"/>
      <c r="BC1" s="348"/>
      <c r="BD1" s="348"/>
      <c r="BE1" s="348"/>
      <c r="BF1" s="349"/>
      <c r="BG1" s="341" t="s">
        <v>382</v>
      </c>
      <c r="BH1" s="342"/>
      <c r="BI1" s="342"/>
      <c r="BJ1" s="342"/>
      <c r="BK1" s="342"/>
      <c r="BL1" s="203" t="s">
        <v>381</v>
      </c>
    </row>
    <row r="2" spans="1:64" ht="16.5" customHeight="1" x14ac:dyDescent="0.3">
      <c r="A2" s="358"/>
      <c r="B2" s="359"/>
      <c r="C2" s="350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F2" s="352"/>
      <c r="BG2" s="343" t="s">
        <v>383</v>
      </c>
      <c r="BH2" s="344"/>
      <c r="BI2" s="344"/>
      <c r="BJ2" s="344"/>
      <c r="BK2" s="344"/>
      <c r="BL2" s="204">
        <v>2</v>
      </c>
    </row>
    <row r="3" spans="1:64" s="53" customFormat="1" ht="16.5" customHeight="1" x14ac:dyDescent="0.35">
      <c r="A3" s="358"/>
      <c r="B3" s="359"/>
      <c r="C3" s="350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  <c r="BB3" s="351"/>
      <c r="BC3" s="351"/>
      <c r="BD3" s="351"/>
      <c r="BE3" s="351"/>
      <c r="BF3" s="352"/>
      <c r="BG3" s="343" t="s">
        <v>384</v>
      </c>
      <c r="BH3" s="344"/>
      <c r="BI3" s="344"/>
      <c r="BJ3" s="344"/>
      <c r="BK3" s="344"/>
      <c r="BL3" s="205">
        <v>45293</v>
      </c>
    </row>
    <row r="4" spans="1:64" s="53" customFormat="1" ht="16.5" customHeight="1" x14ac:dyDescent="0.35">
      <c r="A4" s="358"/>
      <c r="B4" s="359"/>
      <c r="C4" s="350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  <c r="BB4" s="351"/>
      <c r="BC4" s="351"/>
      <c r="BD4" s="351"/>
      <c r="BE4" s="351"/>
      <c r="BF4" s="352"/>
      <c r="BG4" s="343" t="s">
        <v>385</v>
      </c>
      <c r="BH4" s="344"/>
      <c r="BI4" s="344"/>
      <c r="BJ4" s="344"/>
      <c r="BK4" s="344"/>
      <c r="BL4" s="205">
        <v>45915</v>
      </c>
    </row>
    <row r="5" spans="1:64" s="53" customFormat="1" ht="16.5" customHeight="1" thickBot="1" x14ac:dyDescent="0.4">
      <c r="A5" s="360"/>
      <c r="B5" s="361"/>
      <c r="C5" s="353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354"/>
      <c r="AQ5" s="354"/>
      <c r="AR5" s="354"/>
      <c r="AS5" s="354"/>
      <c r="AT5" s="354"/>
      <c r="AU5" s="354"/>
      <c r="AV5" s="354"/>
      <c r="AW5" s="354"/>
      <c r="AX5" s="354"/>
      <c r="AY5" s="354"/>
      <c r="AZ5" s="354"/>
      <c r="BA5" s="354"/>
      <c r="BB5" s="354"/>
      <c r="BC5" s="354"/>
      <c r="BD5" s="354"/>
      <c r="BE5" s="354"/>
      <c r="BF5" s="355"/>
      <c r="BG5" s="345" t="s">
        <v>386</v>
      </c>
      <c r="BH5" s="346"/>
      <c r="BI5" s="346"/>
      <c r="BJ5" s="346"/>
      <c r="BK5" s="346"/>
      <c r="BL5" s="206">
        <v>1</v>
      </c>
    </row>
    <row r="6" spans="1:64" s="53" customFormat="1" ht="16.5" customHeight="1" x14ac:dyDescent="0.35">
      <c r="B6" s="54" t="s">
        <v>362</v>
      </c>
      <c r="AW6" s="362"/>
      <c r="AX6" s="363"/>
      <c r="AY6" s="363"/>
      <c r="AZ6" s="363"/>
      <c r="BA6" s="363"/>
      <c r="BB6" s="363"/>
      <c r="BC6" s="363"/>
      <c r="BD6" s="363"/>
      <c r="BE6" s="363"/>
      <c r="BF6" s="363"/>
      <c r="BG6" s="363"/>
      <c r="BH6" s="363"/>
      <c r="BI6" s="363"/>
      <c r="BJ6" s="363"/>
      <c r="BK6" s="363"/>
      <c r="BL6" s="364"/>
    </row>
    <row r="7" spans="1:64" s="53" customFormat="1" ht="16.5" customHeight="1" x14ac:dyDescent="0.35">
      <c r="B7" s="54" t="s">
        <v>387</v>
      </c>
      <c r="AW7" s="365"/>
      <c r="AX7" s="366"/>
      <c r="AY7" s="366"/>
      <c r="AZ7" s="366"/>
      <c r="BA7" s="366"/>
      <c r="BB7" s="366"/>
      <c r="BC7" s="366"/>
      <c r="BD7" s="366"/>
      <c r="BE7" s="366"/>
      <c r="BF7" s="366"/>
      <c r="BG7" s="366"/>
      <c r="BH7" s="366"/>
      <c r="BI7" s="366"/>
      <c r="BJ7" s="366"/>
      <c r="BK7" s="366"/>
      <c r="BL7" s="367"/>
    </row>
    <row r="8" spans="1:64" s="53" customFormat="1" ht="16.5" customHeight="1" x14ac:dyDescent="0.35">
      <c r="A8" s="299" t="s">
        <v>370</v>
      </c>
      <c r="B8" s="299" t="s">
        <v>371</v>
      </c>
      <c r="C8" s="300" t="s">
        <v>372</v>
      </c>
      <c r="D8" s="300" t="s">
        <v>373</v>
      </c>
      <c r="E8" s="300" t="s">
        <v>374</v>
      </c>
      <c r="F8" s="300" t="s">
        <v>375</v>
      </c>
      <c r="G8" s="293" t="s">
        <v>376</v>
      </c>
      <c r="H8" s="291" t="s">
        <v>377</v>
      </c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339" t="s">
        <v>361</v>
      </c>
      <c r="BE8" s="339"/>
      <c r="BF8" s="339"/>
      <c r="BG8" s="55"/>
      <c r="BH8" s="56"/>
      <c r="BI8" s="57"/>
      <c r="BJ8" s="57"/>
      <c r="BK8" s="57"/>
      <c r="BL8" s="58"/>
    </row>
    <row r="9" spans="1:64" s="53" customFormat="1" ht="31.5" customHeight="1" x14ac:dyDescent="0.35">
      <c r="A9" s="299"/>
      <c r="B9" s="299"/>
      <c r="C9" s="300"/>
      <c r="D9" s="300"/>
      <c r="E9" s="300"/>
      <c r="F9" s="300"/>
      <c r="G9" s="294"/>
      <c r="H9" s="288" t="s">
        <v>45</v>
      </c>
      <c r="I9" s="289"/>
      <c r="J9" s="289"/>
      <c r="K9" s="289"/>
      <c r="L9" s="288" t="s">
        <v>44</v>
      </c>
      <c r="M9" s="289"/>
      <c r="N9" s="289"/>
      <c r="O9" s="290"/>
      <c r="P9" s="288" t="s">
        <v>46</v>
      </c>
      <c r="Q9" s="289"/>
      <c r="R9" s="289"/>
      <c r="S9" s="290"/>
      <c r="T9" s="288" t="s">
        <v>47</v>
      </c>
      <c r="U9" s="289"/>
      <c r="V9" s="289"/>
      <c r="W9" s="290"/>
      <c r="X9" s="288" t="s">
        <v>48</v>
      </c>
      <c r="Y9" s="289"/>
      <c r="Z9" s="289"/>
      <c r="AA9" s="290"/>
      <c r="AB9" s="288" t="s">
        <v>49</v>
      </c>
      <c r="AC9" s="289"/>
      <c r="AD9" s="289"/>
      <c r="AE9" s="290"/>
      <c r="AF9" s="288" t="s">
        <v>50</v>
      </c>
      <c r="AG9" s="289"/>
      <c r="AH9" s="289"/>
      <c r="AI9" s="290"/>
      <c r="AJ9" s="288" t="s">
        <v>51</v>
      </c>
      <c r="AK9" s="289"/>
      <c r="AL9" s="289"/>
      <c r="AM9" s="290"/>
      <c r="AN9" s="288" t="s">
        <v>52</v>
      </c>
      <c r="AO9" s="289"/>
      <c r="AP9" s="289"/>
      <c r="AQ9" s="290"/>
      <c r="AR9" s="288" t="s">
        <v>53</v>
      </c>
      <c r="AS9" s="289"/>
      <c r="AT9" s="289"/>
      <c r="AU9" s="290"/>
      <c r="AV9" s="288" t="s">
        <v>54</v>
      </c>
      <c r="AW9" s="289"/>
      <c r="AX9" s="289"/>
      <c r="AY9" s="290"/>
      <c r="AZ9" s="288" t="s">
        <v>55</v>
      </c>
      <c r="BA9" s="289"/>
      <c r="BB9" s="289"/>
      <c r="BC9" s="290"/>
      <c r="BD9" s="296" t="s">
        <v>0</v>
      </c>
      <c r="BE9" s="296" t="s">
        <v>1</v>
      </c>
      <c r="BF9" s="296" t="s">
        <v>2</v>
      </c>
      <c r="BG9" s="297" t="s">
        <v>3</v>
      </c>
      <c r="BH9" s="298"/>
      <c r="BI9" s="298"/>
      <c r="BJ9" s="298"/>
      <c r="BK9" s="286" t="s">
        <v>8</v>
      </c>
      <c r="BL9" s="286" t="s">
        <v>369</v>
      </c>
    </row>
    <row r="10" spans="1:64" s="53" customFormat="1" ht="74.25" customHeight="1" x14ac:dyDescent="0.35">
      <c r="A10" s="299"/>
      <c r="B10" s="299"/>
      <c r="C10" s="300"/>
      <c r="D10" s="300"/>
      <c r="E10" s="300"/>
      <c r="F10" s="300"/>
      <c r="G10" s="295"/>
      <c r="H10" s="59">
        <v>1</v>
      </c>
      <c r="I10" s="59">
        <v>2</v>
      </c>
      <c r="J10" s="59">
        <v>3</v>
      </c>
      <c r="K10" s="59">
        <v>4</v>
      </c>
      <c r="L10" s="59">
        <v>1</v>
      </c>
      <c r="M10" s="59">
        <v>2</v>
      </c>
      <c r="N10" s="59">
        <v>3</v>
      </c>
      <c r="O10" s="59">
        <v>4</v>
      </c>
      <c r="P10" s="59">
        <v>1</v>
      </c>
      <c r="Q10" s="59">
        <v>2</v>
      </c>
      <c r="R10" s="59">
        <v>3</v>
      </c>
      <c r="S10" s="59">
        <v>4</v>
      </c>
      <c r="T10" s="59">
        <v>1</v>
      </c>
      <c r="U10" s="59">
        <v>2</v>
      </c>
      <c r="V10" s="59">
        <v>3</v>
      </c>
      <c r="W10" s="59">
        <v>4</v>
      </c>
      <c r="X10" s="59">
        <v>1</v>
      </c>
      <c r="Y10" s="59">
        <v>2</v>
      </c>
      <c r="Z10" s="59">
        <v>3</v>
      </c>
      <c r="AA10" s="59">
        <v>4</v>
      </c>
      <c r="AB10" s="59">
        <v>1</v>
      </c>
      <c r="AC10" s="59">
        <v>2</v>
      </c>
      <c r="AD10" s="59">
        <v>3</v>
      </c>
      <c r="AE10" s="59">
        <v>4</v>
      </c>
      <c r="AF10" s="59">
        <v>1</v>
      </c>
      <c r="AG10" s="59">
        <v>2</v>
      </c>
      <c r="AH10" s="59">
        <v>3</v>
      </c>
      <c r="AI10" s="59">
        <v>4</v>
      </c>
      <c r="AJ10" s="59">
        <v>1</v>
      </c>
      <c r="AK10" s="59">
        <v>2</v>
      </c>
      <c r="AL10" s="59">
        <v>3</v>
      </c>
      <c r="AM10" s="59">
        <v>4</v>
      </c>
      <c r="AN10" s="59">
        <v>1</v>
      </c>
      <c r="AO10" s="59">
        <v>2</v>
      </c>
      <c r="AP10" s="59">
        <v>3</v>
      </c>
      <c r="AQ10" s="59">
        <v>4</v>
      </c>
      <c r="AR10" s="59">
        <v>1</v>
      </c>
      <c r="AS10" s="59">
        <v>2</v>
      </c>
      <c r="AT10" s="59">
        <v>3</v>
      </c>
      <c r="AU10" s="59">
        <v>4</v>
      </c>
      <c r="AV10" s="59">
        <v>1</v>
      </c>
      <c r="AW10" s="59">
        <v>2</v>
      </c>
      <c r="AX10" s="59">
        <v>3</v>
      </c>
      <c r="AY10" s="59">
        <v>4</v>
      </c>
      <c r="AZ10" s="59">
        <v>1</v>
      </c>
      <c r="BA10" s="59">
        <v>2</v>
      </c>
      <c r="BB10" s="59">
        <v>3</v>
      </c>
      <c r="BC10" s="59">
        <v>4</v>
      </c>
      <c r="BD10" s="296"/>
      <c r="BE10" s="296"/>
      <c r="BF10" s="296"/>
      <c r="BG10" s="60" t="s">
        <v>5</v>
      </c>
      <c r="BH10" s="61" t="s">
        <v>56</v>
      </c>
      <c r="BI10" s="62" t="s">
        <v>6</v>
      </c>
      <c r="BJ10" s="62" t="s">
        <v>7</v>
      </c>
      <c r="BK10" s="287"/>
      <c r="BL10" s="287"/>
    </row>
    <row r="11" spans="1:64" s="53" customFormat="1" ht="32.25" customHeight="1" x14ac:dyDescent="0.35">
      <c r="A11" s="370" t="s">
        <v>176</v>
      </c>
      <c r="B11" s="232" t="s">
        <v>293</v>
      </c>
      <c r="C11" s="229" t="s">
        <v>203</v>
      </c>
      <c r="D11" s="229" t="s">
        <v>119</v>
      </c>
      <c r="E11" s="280" t="s">
        <v>131</v>
      </c>
      <c r="F11" s="211" t="s">
        <v>67</v>
      </c>
      <c r="G11" s="65" t="s">
        <v>9</v>
      </c>
      <c r="H11" s="66"/>
      <c r="I11" s="66"/>
      <c r="J11" s="67"/>
      <c r="K11" s="67"/>
      <c r="L11" s="66"/>
      <c r="M11" s="66"/>
      <c r="N11" s="67"/>
      <c r="O11" s="67"/>
      <c r="P11" s="66"/>
      <c r="Q11" s="66"/>
      <c r="R11" s="67"/>
      <c r="S11" s="67"/>
      <c r="T11" s="66">
        <v>1</v>
      </c>
      <c r="U11" s="66"/>
      <c r="V11" s="67"/>
      <c r="W11" s="67"/>
      <c r="X11" s="66"/>
      <c r="Y11" s="66"/>
      <c r="Z11" s="66"/>
      <c r="AA11" s="67"/>
      <c r="AB11" s="67"/>
      <c r="AC11" s="66"/>
      <c r="AD11" s="66"/>
      <c r="AE11" s="66"/>
      <c r="AF11" s="67"/>
      <c r="AG11" s="67"/>
      <c r="AH11" s="66"/>
      <c r="AI11" s="66"/>
      <c r="AJ11" s="67"/>
      <c r="AK11" s="67"/>
      <c r="AL11" s="66"/>
      <c r="AM11" s="66"/>
      <c r="AN11" s="67"/>
      <c r="AO11" s="67"/>
      <c r="AP11" s="66"/>
      <c r="AQ11" s="66"/>
      <c r="AR11" s="67"/>
      <c r="AS11" s="67"/>
      <c r="AT11" s="66">
        <v>1</v>
      </c>
      <c r="AU11" s="66"/>
      <c r="AV11" s="66"/>
      <c r="AW11" s="67"/>
      <c r="AX11" s="67"/>
      <c r="AY11" s="66"/>
      <c r="AZ11" s="66"/>
      <c r="BA11" s="66"/>
      <c r="BB11" s="67"/>
      <c r="BC11" s="67"/>
      <c r="BD11" s="218">
        <f>COUNTIF(H11:BC11,"1")</f>
        <v>2</v>
      </c>
      <c r="BE11" s="218">
        <f>COUNTIF(H12:BC12,"1")</f>
        <v>0</v>
      </c>
      <c r="BF11" s="222">
        <f>IFERROR(BE11/BD11,0%)</f>
        <v>0</v>
      </c>
      <c r="BG11" s="218" t="s">
        <v>123</v>
      </c>
      <c r="BH11" s="218" t="s">
        <v>123</v>
      </c>
      <c r="BI11" s="218" t="s">
        <v>123</v>
      </c>
      <c r="BJ11" s="218" t="s">
        <v>123</v>
      </c>
      <c r="BK11" s="232" t="s">
        <v>95</v>
      </c>
      <c r="BL11" s="209"/>
    </row>
    <row r="12" spans="1:64" s="53" customFormat="1" ht="33.75" customHeight="1" x14ac:dyDescent="0.35">
      <c r="A12" s="340"/>
      <c r="B12" s="326"/>
      <c r="C12" s="210"/>
      <c r="D12" s="210"/>
      <c r="E12" s="270"/>
      <c r="F12" s="211"/>
      <c r="G12" s="72" t="s">
        <v>10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4"/>
      <c r="BC12" s="74"/>
      <c r="BD12" s="221"/>
      <c r="BE12" s="218"/>
      <c r="BF12" s="222"/>
      <c r="BG12" s="218"/>
      <c r="BH12" s="218"/>
      <c r="BI12" s="218"/>
      <c r="BJ12" s="218"/>
      <c r="BK12" s="233"/>
      <c r="BL12" s="210"/>
    </row>
    <row r="13" spans="1:64" s="53" customFormat="1" ht="36" customHeight="1" x14ac:dyDescent="0.35">
      <c r="A13" s="340"/>
      <c r="B13" s="326"/>
      <c r="C13" s="223" t="s">
        <v>204</v>
      </c>
      <c r="D13" s="229" t="s">
        <v>119</v>
      </c>
      <c r="E13" s="209" t="s">
        <v>294</v>
      </c>
      <c r="F13" s="211" t="s">
        <v>67</v>
      </c>
      <c r="G13" s="65" t="s">
        <v>9</v>
      </c>
      <c r="H13" s="66"/>
      <c r="I13" s="66"/>
      <c r="J13" s="67"/>
      <c r="K13" s="67">
        <v>1</v>
      </c>
      <c r="L13" s="66"/>
      <c r="M13" s="66"/>
      <c r="N13" s="67"/>
      <c r="O13" s="67"/>
      <c r="P13" s="66"/>
      <c r="Q13" s="66"/>
      <c r="R13" s="67"/>
      <c r="S13" s="67"/>
      <c r="T13" s="66"/>
      <c r="U13" s="66"/>
      <c r="V13" s="67"/>
      <c r="W13" s="67"/>
      <c r="X13" s="66"/>
      <c r="Y13" s="66"/>
      <c r="Z13" s="66"/>
      <c r="AA13" s="67"/>
      <c r="AB13" s="67"/>
      <c r="AC13" s="66"/>
      <c r="AD13" s="66"/>
      <c r="AE13" s="66"/>
      <c r="AF13" s="67"/>
      <c r="AG13" s="67"/>
      <c r="AH13" s="66"/>
      <c r="AI13" s="66"/>
      <c r="AJ13" s="67"/>
      <c r="AK13" s="67"/>
      <c r="AL13" s="66"/>
      <c r="AM13" s="66"/>
      <c r="AN13" s="67"/>
      <c r="AO13" s="67"/>
      <c r="AP13" s="66"/>
      <c r="AQ13" s="66"/>
      <c r="AR13" s="67"/>
      <c r="AS13" s="67"/>
      <c r="AT13" s="66"/>
      <c r="AU13" s="66"/>
      <c r="AV13" s="66"/>
      <c r="AW13" s="67"/>
      <c r="AX13" s="67"/>
      <c r="AY13" s="66"/>
      <c r="AZ13" s="66"/>
      <c r="BA13" s="66"/>
      <c r="BB13" s="67"/>
      <c r="BC13" s="67"/>
      <c r="BD13" s="218">
        <f>COUNTIF(H13:BC13,"1")</f>
        <v>1</v>
      </c>
      <c r="BE13" s="218">
        <f t="shared" ref="BE13" si="0">COUNTIF(H14:BC14,"1")</f>
        <v>0</v>
      </c>
      <c r="BF13" s="222">
        <f t="shared" ref="BF13" si="1">IFERROR(BE13/BD13,0%)</f>
        <v>0</v>
      </c>
      <c r="BG13" s="218" t="s">
        <v>123</v>
      </c>
      <c r="BH13" s="218" t="s">
        <v>123</v>
      </c>
      <c r="BI13" s="218" t="s">
        <v>123</v>
      </c>
      <c r="BJ13" s="218" t="s">
        <v>123</v>
      </c>
      <c r="BK13" s="232" t="s">
        <v>95</v>
      </c>
      <c r="BL13" s="64"/>
    </row>
    <row r="14" spans="1:64" s="53" customFormat="1" ht="16.5" customHeight="1" x14ac:dyDescent="0.35">
      <c r="A14" s="340"/>
      <c r="B14" s="326"/>
      <c r="C14" s="223"/>
      <c r="D14" s="210"/>
      <c r="E14" s="229"/>
      <c r="F14" s="211"/>
      <c r="G14" s="72" t="s">
        <v>10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4"/>
      <c r="BC14" s="74"/>
      <c r="BD14" s="221"/>
      <c r="BE14" s="218"/>
      <c r="BF14" s="222"/>
      <c r="BG14" s="218"/>
      <c r="BH14" s="218"/>
      <c r="BI14" s="218"/>
      <c r="BJ14" s="218"/>
      <c r="BK14" s="233"/>
      <c r="BL14" s="64"/>
    </row>
    <row r="15" spans="1:64" s="53" customFormat="1" ht="23.25" customHeight="1" x14ac:dyDescent="0.35">
      <c r="A15" s="340"/>
      <c r="B15" s="326"/>
      <c r="C15" s="229" t="s">
        <v>129</v>
      </c>
      <c r="D15" s="229" t="s">
        <v>42</v>
      </c>
      <c r="E15" s="223" t="s">
        <v>131</v>
      </c>
      <c r="F15" s="211" t="s">
        <v>130</v>
      </c>
      <c r="G15" s="65" t="s">
        <v>9</v>
      </c>
      <c r="H15" s="66"/>
      <c r="I15" s="66"/>
      <c r="J15" s="67"/>
      <c r="K15" s="67"/>
      <c r="L15" s="66"/>
      <c r="M15" s="66"/>
      <c r="N15" s="67"/>
      <c r="O15" s="67"/>
      <c r="P15" s="66"/>
      <c r="Q15" s="66"/>
      <c r="R15" s="67"/>
      <c r="S15" s="67"/>
      <c r="T15" s="66"/>
      <c r="U15" s="66"/>
      <c r="V15" s="67"/>
      <c r="W15" s="67">
        <v>1</v>
      </c>
      <c r="X15" s="66"/>
      <c r="Y15" s="66"/>
      <c r="Z15" s="66"/>
      <c r="AA15" s="67">
        <v>1</v>
      </c>
      <c r="AB15" s="67"/>
      <c r="AC15" s="66"/>
      <c r="AD15" s="66"/>
      <c r="AE15" s="66">
        <v>1</v>
      </c>
      <c r="AF15" s="67"/>
      <c r="AG15" s="67"/>
      <c r="AH15" s="66"/>
      <c r="AI15" s="66">
        <v>1</v>
      </c>
      <c r="AJ15" s="67"/>
      <c r="AK15" s="67"/>
      <c r="AL15" s="66"/>
      <c r="AM15" s="66"/>
      <c r="AN15" s="67"/>
      <c r="AO15" s="67"/>
      <c r="AP15" s="66"/>
      <c r="AQ15" s="66"/>
      <c r="AR15" s="67"/>
      <c r="AS15" s="67"/>
      <c r="AT15" s="66"/>
      <c r="AU15" s="66"/>
      <c r="AV15" s="66"/>
      <c r="AW15" s="67"/>
      <c r="AX15" s="67"/>
      <c r="AY15" s="66"/>
      <c r="AZ15" s="66"/>
      <c r="BA15" s="66"/>
      <c r="BB15" s="67"/>
      <c r="BC15" s="67"/>
      <c r="BD15" s="218">
        <f>COUNTIF(H15:BC15,"1")</f>
        <v>4</v>
      </c>
      <c r="BE15" s="218">
        <f t="shared" ref="BE15" si="2">COUNTIF(H16:BC16,"1")</f>
        <v>0</v>
      </c>
      <c r="BF15" s="222">
        <f t="shared" ref="BF15" si="3">IFERROR(BE15/BD15,0%)</f>
        <v>0</v>
      </c>
      <c r="BG15" s="218" t="s">
        <v>123</v>
      </c>
      <c r="BH15" s="218" t="s">
        <v>123</v>
      </c>
      <c r="BI15" s="218" t="s">
        <v>123</v>
      </c>
      <c r="BJ15" s="218" t="s">
        <v>123</v>
      </c>
      <c r="BK15" s="232" t="s">
        <v>95</v>
      </c>
      <c r="BL15" s="209"/>
    </row>
    <row r="16" spans="1:64" s="53" customFormat="1" ht="25.5" customHeight="1" x14ac:dyDescent="0.35">
      <c r="A16" s="340"/>
      <c r="B16" s="326"/>
      <c r="C16" s="210"/>
      <c r="D16" s="210"/>
      <c r="E16" s="223"/>
      <c r="F16" s="211"/>
      <c r="G16" s="72" t="s">
        <v>10</v>
      </c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4"/>
      <c r="BC16" s="74"/>
      <c r="BD16" s="221"/>
      <c r="BE16" s="218"/>
      <c r="BF16" s="222"/>
      <c r="BG16" s="218"/>
      <c r="BH16" s="218"/>
      <c r="BI16" s="218"/>
      <c r="BJ16" s="218"/>
      <c r="BK16" s="233"/>
      <c r="BL16" s="210"/>
    </row>
    <row r="17" spans="1:64" s="53" customFormat="1" ht="16.5" customHeight="1" x14ac:dyDescent="0.35">
      <c r="A17" s="340"/>
      <c r="B17" s="326"/>
      <c r="C17" s="209" t="s">
        <v>200</v>
      </c>
      <c r="D17" s="209" t="s">
        <v>119</v>
      </c>
      <c r="E17" s="223" t="s">
        <v>201</v>
      </c>
      <c r="F17" s="209" t="s">
        <v>95</v>
      </c>
      <c r="G17" s="65" t="s">
        <v>9</v>
      </c>
      <c r="H17" s="77"/>
      <c r="I17" s="77"/>
      <c r="J17" s="77"/>
      <c r="K17" s="77">
        <v>1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218">
        <f>COUNTIF(H17:BC17,"1")</f>
        <v>1</v>
      </c>
      <c r="BE17" s="218">
        <f t="shared" ref="BE17" si="4">COUNTIF(H18:BC18,"1")</f>
        <v>0</v>
      </c>
      <c r="BF17" s="222">
        <f t="shared" ref="BF17" si="5">IFERROR(BE17/BD17,0%)</f>
        <v>0</v>
      </c>
      <c r="BG17" s="218" t="s">
        <v>123</v>
      </c>
      <c r="BH17" s="218" t="s">
        <v>123</v>
      </c>
      <c r="BI17" s="218" t="s">
        <v>123</v>
      </c>
      <c r="BJ17" s="218" t="s">
        <v>123</v>
      </c>
      <c r="BK17" s="232" t="s">
        <v>95</v>
      </c>
      <c r="BL17" s="64"/>
    </row>
    <row r="18" spans="1:64" s="53" customFormat="1" ht="16.5" customHeight="1" x14ac:dyDescent="0.35">
      <c r="A18" s="340"/>
      <c r="B18" s="326"/>
      <c r="C18" s="210"/>
      <c r="D18" s="229"/>
      <c r="E18" s="223"/>
      <c r="F18" s="229"/>
      <c r="G18" s="72" t="s">
        <v>10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221"/>
      <c r="BE18" s="218"/>
      <c r="BF18" s="222"/>
      <c r="BG18" s="218"/>
      <c r="BH18" s="218"/>
      <c r="BI18" s="218"/>
      <c r="BJ18" s="218"/>
      <c r="BK18" s="233"/>
      <c r="BL18" s="64"/>
    </row>
    <row r="19" spans="1:64" s="53" customFormat="1" ht="16.5" customHeight="1" x14ac:dyDescent="0.35">
      <c r="A19" s="340"/>
      <c r="B19" s="326"/>
      <c r="C19" s="223" t="s">
        <v>70</v>
      </c>
      <c r="D19" s="209" t="s">
        <v>40</v>
      </c>
      <c r="E19" s="269" t="s">
        <v>71</v>
      </c>
      <c r="F19" s="211" t="s">
        <v>72</v>
      </c>
      <c r="G19" s="65" t="s">
        <v>9</v>
      </c>
      <c r="H19" s="66"/>
      <c r="I19" s="66"/>
      <c r="J19" s="66">
        <v>1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78"/>
      <c r="BC19" s="78"/>
      <c r="BD19" s="218">
        <f>COUNTIF(H19:BC19,"1")</f>
        <v>1</v>
      </c>
      <c r="BE19" s="218">
        <f t="shared" ref="BE19" si="6">COUNTIF(H20:BC20,"1")</f>
        <v>0</v>
      </c>
      <c r="BF19" s="222">
        <f t="shared" ref="BF19" si="7">IFERROR(BE19/BD19,0%)</f>
        <v>0</v>
      </c>
      <c r="BG19" s="218" t="s">
        <v>123</v>
      </c>
      <c r="BH19" s="218" t="s">
        <v>123</v>
      </c>
      <c r="BI19" s="218" t="s">
        <v>123</v>
      </c>
      <c r="BJ19" s="218" t="s">
        <v>123</v>
      </c>
      <c r="BK19" s="232" t="s">
        <v>95</v>
      </c>
      <c r="BL19" s="209"/>
    </row>
    <row r="20" spans="1:64" s="53" customFormat="1" ht="16.5" customHeight="1" x14ac:dyDescent="0.35">
      <c r="A20" s="340"/>
      <c r="B20" s="326"/>
      <c r="C20" s="223"/>
      <c r="D20" s="210"/>
      <c r="E20" s="270"/>
      <c r="F20" s="211"/>
      <c r="G20" s="72" t="s">
        <v>10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9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4"/>
      <c r="BC20" s="74"/>
      <c r="BD20" s="221"/>
      <c r="BE20" s="218"/>
      <c r="BF20" s="222"/>
      <c r="BG20" s="218"/>
      <c r="BH20" s="218"/>
      <c r="BI20" s="218"/>
      <c r="BJ20" s="218"/>
      <c r="BK20" s="233"/>
      <c r="BL20" s="210"/>
    </row>
    <row r="21" spans="1:64" s="53" customFormat="1" ht="16.5" customHeight="1" x14ac:dyDescent="0.35">
      <c r="A21" s="340"/>
      <c r="B21" s="326"/>
      <c r="C21" s="223" t="s">
        <v>73</v>
      </c>
      <c r="D21" s="209" t="s">
        <v>40</v>
      </c>
      <c r="E21" s="280" t="s">
        <v>295</v>
      </c>
      <c r="F21" s="281" t="s">
        <v>67</v>
      </c>
      <c r="G21" s="65" t="s">
        <v>9</v>
      </c>
      <c r="H21" s="66"/>
      <c r="I21" s="66"/>
      <c r="J21" s="66"/>
      <c r="K21" s="66"/>
      <c r="L21" s="66">
        <v>1</v>
      </c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78"/>
      <c r="BC21" s="78"/>
      <c r="BD21" s="218">
        <f>COUNTIF(H21:BC21,"1")</f>
        <v>1</v>
      </c>
      <c r="BE21" s="218">
        <f t="shared" ref="BE21" si="8">COUNTIF(H22:BC22,"1")</f>
        <v>0</v>
      </c>
      <c r="BF21" s="222">
        <f t="shared" ref="BF21" si="9">IFERROR(BE21/BD21,0%)</f>
        <v>0</v>
      </c>
      <c r="BG21" s="218" t="s">
        <v>123</v>
      </c>
      <c r="BH21" s="218" t="s">
        <v>123</v>
      </c>
      <c r="BI21" s="218" t="s">
        <v>123</v>
      </c>
      <c r="BJ21" s="218" t="s">
        <v>123</v>
      </c>
      <c r="BK21" s="232" t="s">
        <v>95</v>
      </c>
      <c r="BL21" s="209"/>
    </row>
    <row r="22" spans="1:64" s="53" customFormat="1" ht="16.5" customHeight="1" x14ac:dyDescent="0.35">
      <c r="A22" s="340"/>
      <c r="B22" s="326"/>
      <c r="C22" s="223"/>
      <c r="D22" s="210"/>
      <c r="E22" s="270"/>
      <c r="F22" s="281"/>
      <c r="G22" s="72" t="s">
        <v>10</v>
      </c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4"/>
      <c r="BC22" s="74"/>
      <c r="BD22" s="221"/>
      <c r="BE22" s="218"/>
      <c r="BF22" s="222"/>
      <c r="BG22" s="218"/>
      <c r="BH22" s="218"/>
      <c r="BI22" s="218"/>
      <c r="BJ22" s="218"/>
      <c r="BK22" s="233"/>
      <c r="BL22" s="210"/>
    </row>
    <row r="23" spans="1:64" s="53" customFormat="1" ht="16.5" customHeight="1" x14ac:dyDescent="0.35">
      <c r="A23" s="340"/>
      <c r="B23" s="326"/>
      <c r="C23" s="223" t="s">
        <v>132</v>
      </c>
      <c r="D23" s="224" t="s">
        <v>40</v>
      </c>
      <c r="E23" s="282" t="s">
        <v>296</v>
      </c>
      <c r="F23" s="281" t="s">
        <v>95</v>
      </c>
      <c r="G23" s="65" t="s">
        <v>9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>
        <v>1</v>
      </c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>
        <v>1</v>
      </c>
      <c r="AZ23" s="66"/>
      <c r="BA23" s="66"/>
      <c r="BB23" s="78"/>
      <c r="BC23" s="78"/>
      <c r="BD23" s="218">
        <f>COUNTIF(H23:BC23,"1")</f>
        <v>2</v>
      </c>
      <c r="BE23" s="218">
        <f t="shared" ref="BE23" si="10">COUNTIF(H24:BC24,"1")</f>
        <v>0</v>
      </c>
      <c r="BF23" s="222">
        <f t="shared" ref="BF23" si="11">IFERROR(BE23/BD23,0%)</f>
        <v>0</v>
      </c>
      <c r="BG23" s="218" t="s">
        <v>123</v>
      </c>
      <c r="BH23" s="218" t="s">
        <v>123</v>
      </c>
      <c r="BI23" s="218" t="s">
        <v>123</v>
      </c>
      <c r="BJ23" s="218" t="s">
        <v>123</v>
      </c>
      <c r="BK23" s="232" t="s">
        <v>95</v>
      </c>
      <c r="BL23" s="209"/>
    </row>
    <row r="24" spans="1:64" s="53" customFormat="1" ht="16.5" customHeight="1" x14ac:dyDescent="0.35">
      <c r="A24" s="340"/>
      <c r="B24" s="326"/>
      <c r="C24" s="223"/>
      <c r="D24" s="225"/>
      <c r="E24" s="283"/>
      <c r="F24" s="281"/>
      <c r="G24" s="72" t="s">
        <v>10</v>
      </c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4"/>
      <c r="BC24" s="74"/>
      <c r="BD24" s="221"/>
      <c r="BE24" s="218"/>
      <c r="BF24" s="222"/>
      <c r="BG24" s="218"/>
      <c r="BH24" s="218"/>
      <c r="BI24" s="218"/>
      <c r="BJ24" s="218"/>
      <c r="BK24" s="233"/>
      <c r="BL24" s="210"/>
    </row>
    <row r="25" spans="1:64" s="53" customFormat="1" ht="16.5" customHeight="1" x14ac:dyDescent="0.35">
      <c r="A25" s="340"/>
      <c r="B25" s="326"/>
      <c r="C25" s="223" t="s">
        <v>133</v>
      </c>
      <c r="D25" s="209" t="s">
        <v>40</v>
      </c>
      <c r="E25" s="269" t="s">
        <v>35</v>
      </c>
      <c r="F25" s="211" t="s">
        <v>67</v>
      </c>
      <c r="G25" s="65" t="s">
        <v>9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>
        <v>1</v>
      </c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78"/>
      <c r="BC25" s="78"/>
      <c r="BD25" s="218">
        <f>COUNTIF(H25:BC25,"1")</f>
        <v>1</v>
      </c>
      <c r="BE25" s="218">
        <f t="shared" ref="BE25" si="12">COUNTIF(H26:BC26,"1")</f>
        <v>0</v>
      </c>
      <c r="BF25" s="222">
        <f t="shared" ref="BF25" si="13">IFERROR(BE25/BD25,0%)</f>
        <v>0</v>
      </c>
      <c r="BG25" s="218" t="s">
        <v>123</v>
      </c>
      <c r="BH25" s="218" t="s">
        <v>123</v>
      </c>
      <c r="BI25" s="218" t="s">
        <v>123</v>
      </c>
      <c r="BJ25" s="218" t="s">
        <v>123</v>
      </c>
      <c r="BK25" s="232" t="s">
        <v>95</v>
      </c>
      <c r="BL25" s="209"/>
    </row>
    <row r="26" spans="1:64" s="53" customFormat="1" ht="16.5" customHeight="1" x14ac:dyDescent="0.35">
      <c r="A26" s="340"/>
      <c r="B26" s="326"/>
      <c r="C26" s="209"/>
      <c r="D26" s="229"/>
      <c r="E26" s="280"/>
      <c r="F26" s="207"/>
      <c r="G26" s="72" t="s">
        <v>10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3"/>
      <c r="BC26" s="83"/>
      <c r="BD26" s="279"/>
      <c r="BE26" s="218"/>
      <c r="BF26" s="222"/>
      <c r="BG26" s="218"/>
      <c r="BH26" s="218"/>
      <c r="BI26" s="218"/>
      <c r="BJ26" s="218"/>
      <c r="BK26" s="233"/>
      <c r="BL26" s="229"/>
    </row>
    <row r="27" spans="1:64" s="53" customFormat="1" ht="16.5" customHeight="1" x14ac:dyDescent="0.35">
      <c r="A27" s="340"/>
      <c r="B27" s="326"/>
      <c r="C27" s="209" t="s">
        <v>205</v>
      </c>
      <c r="D27" s="209" t="s">
        <v>40</v>
      </c>
      <c r="E27" s="209" t="s">
        <v>217</v>
      </c>
      <c r="F27" s="211" t="s">
        <v>67</v>
      </c>
      <c r="G27" s="65" t="s">
        <v>9</v>
      </c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>
        <v>1</v>
      </c>
      <c r="AB27" s="84"/>
      <c r="AC27" s="84"/>
      <c r="AD27" s="84"/>
      <c r="AE27" s="84">
        <v>1</v>
      </c>
      <c r="AF27" s="84"/>
      <c r="AG27" s="84"/>
      <c r="AH27" s="84"/>
      <c r="AI27" s="84">
        <v>1</v>
      </c>
      <c r="AJ27" s="84"/>
      <c r="AK27" s="84"/>
      <c r="AL27" s="84"/>
      <c r="AM27" s="84">
        <v>1</v>
      </c>
      <c r="AN27" s="84"/>
      <c r="AO27" s="84"/>
      <c r="AP27" s="84"/>
      <c r="AQ27" s="84">
        <v>1</v>
      </c>
      <c r="AR27" s="84"/>
      <c r="AS27" s="84"/>
      <c r="AT27" s="84"/>
      <c r="AU27" s="84">
        <v>1</v>
      </c>
      <c r="AV27" s="84"/>
      <c r="AW27" s="84"/>
      <c r="AX27" s="84"/>
      <c r="AY27" s="84">
        <v>1</v>
      </c>
      <c r="AZ27" s="84"/>
      <c r="BA27" s="84"/>
      <c r="BB27" s="85"/>
      <c r="BC27" s="85">
        <v>1</v>
      </c>
      <c r="BD27" s="218">
        <f>COUNTIF(H27:BC27,"1")</f>
        <v>8</v>
      </c>
      <c r="BE27" s="218">
        <f t="shared" ref="BE27" si="14">COUNTIF(H28:BC28,"1")</f>
        <v>0</v>
      </c>
      <c r="BF27" s="222">
        <f t="shared" ref="BF27" si="15">IFERROR(BE27/BD27,0%)</f>
        <v>0</v>
      </c>
      <c r="BG27" s="218" t="s">
        <v>123</v>
      </c>
      <c r="BH27" s="218" t="s">
        <v>123</v>
      </c>
      <c r="BI27" s="218" t="s">
        <v>123</v>
      </c>
      <c r="BJ27" s="218" t="s">
        <v>123</v>
      </c>
      <c r="BK27" s="232" t="s">
        <v>95</v>
      </c>
      <c r="BL27" s="64"/>
    </row>
    <row r="28" spans="1:64" s="53" customFormat="1" ht="16.5" customHeight="1" x14ac:dyDescent="0.35">
      <c r="A28" s="340"/>
      <c r="B28" s="326"/>
      <c r="C28" s="210"/>
      <c r="D28" s="229"/>
      <c r="E28" s="210"/>
      <c r="F28" s="207"/>
      <c r="G28" s="72" t="s">
        <v>10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3"/>
      <c r="BC28" s="83"/>
      <c r="BD28" s="279"/>
      <c r="BE28" s="218"/>
      <c r="BF28" s="222"/>
      <c r="BG28" s="218"/>
      <c r="BH28" s="218"/>
      <c r="BI28" s="218"/>
      <c r="BJ28" s="218"/>
      <c r="BK28" s="233"/>
      <c r="BL28" s="64"/>
    </row>
    <row r="29" spans="1:64" s="53" customFormat="1" ht="16.5" customHeight="1" x14ac:dyDescent="0.35">
      <c r="A29" s="340"/>
      <c r="B29" s="326"/>
      <c r="C29" s="209" t="s">
        <v>208</v>
      </c>
      <c r="D29" s="209" t="s">
        <v>40</v>
      </c>
      <c r="E29" s="209" t="s">
        <v>218</v>
      </c>
      <c r="F29" s="209" t="s">
        <v>219</v>
      </c>
      <c r="G29" s="65" t="s">
        <v>9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>
        <v>1</v>
      </c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5"/>
      <c r="BC29" s="85"/>
      <c r="BD29" s="218">
        <f>COUNTIF(H29:BC29,"1")</f>
        <v>1</v>
      </c>
      <c r="BE29" s="218">
        <f t="shared" ref="BE29" si="16">COUNTIF(H30:BC30,"1")</f>
        <v>0</v>
      </c>
      <c r="BF29" s="222">
        <f t="shared" ref="BF29" si="17">IFERROR(BE29/BD29,0%)</f>
        <v>0</v>
      </c>
      <c r="BG29" s="218" t="s">
        <v>123</v>
      </c>
      <c r="BH29" s="218" t="s">
        <v>123</v>
      </c>
      <c r="BI29" s="218" t="s">
        <v>123</v>
      </c>
      <c r="BJ29" s="218" t="s">
        <v>123</v>
      </c>
      <c r="BK29" s="232" t="s">
        <v>95</v>
      </c>
      <c r="BL29" s="64"/>
    </row>
    <row r="30" spans="1:64" s="53" customFormat="1" ht="31.5" customHeight="1" x14ac:dyDescent="0.35">
      <c r="A30" s="340"/>
      <c r="B30" s="326"/>
      <c r="C30" s="210"/>
      <c r="D30" s="229"/>
      <c r="E30" s="229"/>
      <c r="F30" s="210"/>
      <c r="G30" s="72" t="s">
        <v>10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3"/>
      <c r="BC30" s="83"/>
      <c r="BD30" s="279"/>
      <c r="BE30" s="218"/>
      <c r="BF30" s="222"/>
      <c r="BG30" s="218"/>
      <c r="BH30" s="218"/>
      <c r="BI30" s="218"/>
      <c r="BJ30" s="218"/>
      <c r="BK30" s="233"/>
      <c r="BL30" s="64"/>
    </row>
    <row r="31" spans="1:64" s="53" customFormat="1" ht="16.5" customHeight="1" x14ac:dyDescent="0.35">
      <c r="A31" s="340"/>
      <c r="B31" s="326"/>
      <c r="C31" s="209" t="s">
        <v>210</v>
      </c>
      <c r="D31" s="209" t="s">
        <v>40</v>
      </c>
      <c r="E31" s="229"/>
      <c r="F31" s="209" t="s">
        <v>219</v>
      </c>
      <c r="G31" s="65" t="s">
        <v>9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>
        <v>1</v>
      </c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5"/>
      <c r="BC31" s="85"/>
      <c r="BD31" s="218">
        <f>COUNTIF(H31:BC31,"1")</f>
        <v>1</v>
      </c>
      <c r="BE31" s="218">
        <f t="shared" ref="BE31" si="18">COUNTIF(H32:BC32,"1")</f>
        <v>0</v>
      </c>
      <c r="BF31" s="222">
        <f t="shared" ref="BF31" si="19">IFERROR(BE31/BD31,0%)</f>
        <v>0</v>
      </c>
      <c r="BG31" s="218" t="s">
        <v>123</v>
      </c>
      <c r="BH31" s="218" t="s">
        <v>123</v>
      </c>
      <c r="BI31" s="218" t="s">
        <v>123</v>
      </c>
      <c r="BJ31" s="218" t="s">
        <v>123</v>
      </c>
      <c r="BK31" s="232" t="s">
        <v>95</v>
      </c>
      <c r="BL31" s="64"/>
    </row>
    <row r="32" spans="1:64" s="53" customFormat="1" ht="32.25" customHeight="1" x14ac:dyDescent="0.35">
      <c r="A32" s="340"/>
      <c r="B32" s="326"/>
      <c r="C32" s="210"/>
      <c r="D32" s="229"/>
      <c r="E32" s="210"/>
      <c r="F32" s="210"/>
      <c r="G32" s="72" t="s">
        <v>10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3"/>
      <c r="BC32" s="83"/>
      <c r="BD32" s="279"/>
      <c r="BE32" s="218"/>
      <c r="BF32" s="222"/>
      <c r="BG32" s="218"/>
      <c r="BH32" s="218"/>
      <c r="BI32" s="218"/>
      <c r="BJ32" s="218"/>
      <c r="BK32" s="233"/>
      <c r="BL32" s="64"/>
    </row>
    <row r="33" spans="1:64" s="53" customFormat="1" ht="16.5" customHeight="1" x14ac:dyDescent="0.35">
      <c r="A33" s="340"/>
      <c r="B33" s="326"/>
      <c r="C33" s="224" t="s">
        <v>207</v>
      </c>
      <c r="D33" s="209" t="s">
        <v>40</v>
      </c>
      <c r="E33" s="209" t="s">
        <v>297</v>
      </c>
      <c r="F33" s="209" t="s">
        <v>220</v>
      </c>
      <c r="G33" s="65" t="s">
        <v>9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>
        <v>1</v>
      </c>
      <c r="AF33" s="84"/>
      <c r="AG33" s="84"/>
      <c r="AH33" s="84"/>
      <c r="AI33" s="84">
        <v>1</v>
      </c>
      <c r="AJ33" s="84"/>
      <c r="AK33" s="84"/>
      <c r="AL33" s="84"/>
      <c r="AM33" s="84">
        <v>1</v>
      </c>
      <c r="AN33" s="84"/>
      <c r="AO33" s="84"/>
      <c r="AP33" s="84"/>
      <c r="AQ33" s="84">
        <v>1</v>
      </c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5"/>
      <c r="BC33" s="85"/>
      <c r="BD33" s="218">
        <f>COUNTIF(H33:BC33,"1")</f>
        <v>4</v>
      </c>
      <c r="BE33" s="218">
        <f t="shared" ref="BE33" si="20">COUNTIF(H34:BC34,"1")</f>
        <v>0</v>
      </c>
      <c r="BF33" s="222">
        <f t="shared" ref="BF33" si="21">IFERROR(BE33/BD33,0%)</f>
        <v>0</v>
      </c>
      <c r="BG33" s="218" t="s">
        <v>123</v>
      </c>
      <c r="BH33" s="218" t="s">
        <v>123</v>
      </c>
      <c r="BI33" s="218" t="s">
        <v>123</v>
      </c>
      <c r="BJ33" s="218" t="s">
        <v>123</v>
      </c>
      <c r="BK33" s="232" t="s">
        <v>95</v>
      </c>
      <c r="BL33" s="64"/>
    </row>
    <row r="34" spans="1:64" s="53" customFormat="1" ht="16.5" customHeight="1" x14ac:dyDescent="0.35">
      <c r="A34" s="340"/>
      <c r="B34" s="233"/>
      <c r="C34" s="225"/>
      <c r="D34" s="229"/>
      <c r="E34" s="210"/>
      <c r="F34" s="210"/>
      <c r="G34" s="72" t="s">
        <v>10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3"/>
      <c r="BC34" s="83"/>
      <c r="BD34" s="279"/>
      <c r="BE34" s="218"/>
      <c r="BF34" s="222"/>
      <c r="BG34" s="218"/>
      <c r="BH34" s="218"/>
      <c r="BI34" s="218"/>
      <c r="BJ34" s="218"/>
      <c r="BK34" s="233"/>
      <c r="BL34" s="64"/>
    </row>
    <row r="35" spans="1:64" s="89" customFormat="1" ht="27" customHeight="1" x14ac:dyDescent="0.35">
      <c r="A35" s="327" t="s">
        <v>300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8"/>
      <c r="BD35" s="86">
        <f>SUM(BD11:BD33)</f>
        <v>27</v>
      </c>
      <c r="BE35" s="86">
        <f>SUM(BE11:BE33)</f>
        <v>0</v>
      </c>
      <c r="BF35" s="87">
        <f>+BE35/BD35</f>
        <v>0</v>
      </c>
      <c r="BG35" s="86"/>
      <c r="BH35" s="86"/>
      <c r="BI35" s="86"/>
      <c r="BJ35" s="86"/>
      <c r="BK35" s="86"/>
      <c r="BL35" s="88"/>
    </row>
    <row r="36" spans="1:64" s="96" customFormat="1" ht="30" customHeight="1" x14ac:dyDescent="0.35">
      <c r="A36" s="340" t="s">
        <v>176</v>
      </c>
      <c r="B36" s="259" t="s">
        <v>11</v>
      </c>
      <c r="C36" s="337" t="s">
        <v>101</v>
      </c>
      <c r="D36" s="214" t="s">
        <v>119</v>
      </c>
      <c r="E36" s="209" t="s">
        <v>37</v>
      </c>
      <c r="F36" s="216" t="s">
        <v>113</v>
      </c>
      <c r="G36" s="91" t="s">
        <v>9</v>
      </c>
      <c r="H36" s="84"/>
      <c r="I36" s="84"/>
      <c r="J36" s="84"/>
      <c r="K36" s="84">
        <v>1</v>
      </c>
      <c r="L36" s="84"/>
      <c r="M36" s="84"/>
      <c r="N36" s="84"/>
      <c r="O36" s="84">
        <v>1</v>
      </c>
      <c r="P36" s="84"/>
      <c r="Q36" s="84"/>
      <c r="R36" s="84"/>
      <c r="S36" s="84">
        <v>1</v>
      </c>
      <c r="T36" s="84"/>
      <c r="U36" s="84"/>
      <c r="V36" s="84"/>
      <c r="W36" s="84">
        <v>1</v>
      </c>
      <c r="X36" s="84"/>
      <c r="Y36" s="84"/>
      <c r="Z36" s="84"/>
      <c r="AA36" s="84">
        <v>1</v>
      </c>
      <c r="AB36" s="84"/>
      <c r="AC36" s="84"/>
      <c r="AD36" s="84"/>
      <c r="AE36" s="84">
        <v>1</v>
      </c>
      <c r="AF36" s="84"/>
      <c r="AG36" s="84"/>
      <c r="AH36" s="84"/>
      <c r="AI36" s="84">
        <v>1</v>
      </c>
      <c r="AJ36" s="84"/>
      <c r="AK36" s="84"/>
      <c r="AL36" s="84"/>
      <c r="AM36" s="84">
        <v>1</v>
      </c>
      <c r="AN36" s="84"/>
      <c r="AO36" s="84"/>
      <c r="AP36" s="84"/>
      <c r="AQ36" s="84">
        <v>1</v>
      </c>
      <c r="AR36" s="84"/>
      <c r="AS36" s="84"/>
      <c r="AT36" s="84"/>
      <c r="AU36" s="84">
        <v>1</v>
      </c>
      <c r="AV36" s="84"/>
      <c r="AW36" s="84"/>
      <c r="AX36" s="84"/>
      <c r="AY36" s="84">
        <v>1</v>
      </c>
      <c r="AZ36" s="84"/>
      <c r="BA36" s="84"/>
      <c r="BB36" s="85"/>
      <c r="BC36" s="85">
        <v>1</v>
      </c>
      <c r="BD36" s="92">
        <f>COUNTIF(H36:BC36,"1")</f>
        <v>12</v>
      </c>
      <c r="BE36" s="92">
        <f>COUNTIF(H37:BC37,"1")</f>
        <v>0</v>
      </c>
      <c r="BF36" s="93">
        <f>IFERROR(BE36/BD36,0%)</f>
        <v>0</v>
      </c>
      <c r="BG36" s="94" t="s">
        <v>123</v>
      </c>
      <c r="BH36" s="94" t="s">
        <v>123</v>
      </c>
      <c r="BI36" s="94" t="s">
        <v>123</v>
      </c>
      <c r="BJ36" s="94" t="s">
        <v>123</v>
      </c>
      <c r="BK36" s="94" t="s">
        <v>363</v>
      </c>
      <c r="BL36" s="95"/>
    </row>
    <row r="37" spans="1:64" s="96" customFormat="1" ht="16.5" customHeight="1" x14ac:dyDescent="0.35">
      <c r="A37" s="340"/>
      <c r="B37" s="333"/>
      <c r="C37" s="338"/>
      <c r="D37" s="215"/>
      <c r="E37" s="210"/>
      <c r="F37" s="217"/>
      <c r="G37" s="72" t="s">
        <v>10</v>
      </c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9"/>
      <c r="BE37" s="99"/>
      <c r="BF37" s="100"/>
      <c r="BG37" s="101"/>
      <c r="BH37" s="101"/>
      <c r="BI37" s="101"/>
      <c r="BJ37" s="101"/>
      <c r="BK37" s="101"/>
      <c r="BL37" s="83"/>
    </row>
    <row r="38" spans="1:64" s="96" customFormat="1" ht="35.25" customHeight="1" x14ac:dyDescent="0.35">
      <c r="A38" s="340"/>
      <c r="B38" s="333"/>
      <c r="C38" s="214" t="s">
        <v>202</v>
      </c>
      <c r="D38" s="214" t="s">
        <v>42</v>
      </c>
      <c r="E38" s="209" t="s">
        <v>221</v>
      </c>
      <c r="F38" s="216" t="s">
        <v>113</v>
      </c>
      <c r="G38" s="91" t="s">
        <v>9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>
        <v>1</v>
      </c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>
        <v>1</v>
      </c>
      <c r="AZ38" s="102"/>
      <c r="BA38" s="102"/>
      <c r="BB38" s="102"/>
      <c r="BC38" s="102"/>
      <c r="BD38" s="92">
        <f>COUNTIF(H38:BC38,"1")</f>
        <v>2</v>
      </c>
      <c r="BE38" s="92">
        <f>COUNTIF(H39:BC39,"1")</f>
        <v>0</v>
      </c>
      <c r="BF38" s="93">
        <f>IFERROR(BE38/BD38,0%)</f>
        <v>0</v>
      </c>
      <c r="BG38" s="94"/>
      <c r="BH38" s="94"/>
      <c r="BI38" s="94"/>
      <c r="BJ38" s="94"/>
      <c r="BK38" s="94" t="s">
        <v>363</v>
      </c>
      <c r="BL38" s="83"/>
    </row>
    <row r="39" spans="1:64" s="96" customFormat="1" ht="16.5" customHeight="1" x14ac:dyDescent="0.35">
      <c r="A39" s="340"/>
      <c r="B39" s="333"/>
      <c r="C39" s="215"/>
      <c r="D39" s="215"/>
      <c r="E39" s="210"/>
      <c r="F39" s="217"/>
      <c r="G39" s="72" t="s">
        <v>10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9"/>
      <c r="BE39" s="99"/>
      <c r="BF39" s="100"/>
      <c r="BG39" s="101" t="s">
        <v>123</v>
      </c>
      <c r="BH39" s="101" t="s">
        <v>123</v>
      </c>
      <c r="BI39" s="101" t="s">
        <v>123</v>
      </c>
      <c r="BJ39" s="101" t="s">
        <v>123</v>
      </c>
      <c r="BK39" s="101"/>
      <c r="BL39" s="83"/>
    </row>
    <row r="40" spans="1:64" s="53" customFormat="1" ht="16.5" customHeight="1" x14ac:dyDescent="0.35">
      <c r="A40" s="340"/>
      <c r="B40" s="333"/>
      <c r="C40" s="223" t="s">
        <v>12</v>
      </c>
      <c r="D40" s="209" t="s">
        <v>42</v>
      </c>
      <c r="E40" s="209" t="s">
        <v>38</v>
      </c>
      <c r="F40" s="211" t="s">
        <v>69</v>
      </c>
      <c r="G40" s="65" t="s">
        <v>9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>
        <v>1</v>
      </c>
      <c r="AJ40" s="66"/>
      <c r="AK40" s="66"/>
      <c r="AL40" s="66"/>
      <c r="AM40" s="66"/>
      <c r="AN40" s="66"/>
      <c r="AO40" s="66"/>
      <c r="AP40" s="66"/>
      <c r="AQ40" s="77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78"/>
      <c r="BC40" s="78"/>
      <c r="BD40" s="218">
        <f>COUNTIF(H40:BC40,"1")</f>
        <v>1</v>
      </c>
      <c r="BE40" s="218">
        <f>COUNTIF(H41:BC41,"1")</f>
        <v>0</v>
      </c>
      <c r="BF40" s="222">
        <f t="shared" ref="BF40" si="22">IFERROR(BE40/BD40,0%)</f>
        <v>0</v>
      </c>
      <c r="BG40" s="218" t="s">
        <v>123</v>
      </c>
      <c r="BH40" s="218" t="s">
        <v>123</v>
      </c>
      <c r="BI40" s="218" t="s">
        <v>123</v>
      </c>
      <c r="BJ40" s="218" t="s">
        <v>123</v>
      </c>
      <c r="BK40" s="232"/>
      <c r="BL40" s="209"/>
    </row>
    <row r="41" spans="1:64" s="53" customFormat="1" ht="16.5" customHeight="1" x14ac:dyDescent="0.35">
      <c r="A41" s="340"/>
      <c r="B41" s="333"/>
      <c r="C41" s="223"/>
      <c r="D41" s="210"/>
      <c r="E41" s="210"/>
      <c r="F41" s="211"/>
      <c r="G41" s="72" t="s">
        <v>10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4"/>
      <c r="BC41" s="74"/>
      <c r="BD41" s="221"/>
      <c r="BE41" s="218"/>
      <c r="BF41" s="222"/>
      <c r="BG41" s="218"/>
      <c r="BH41" s="218"/>
      <c r="BI41" s="218"/>
      <c r="BJ41" s="218"/>
      <c r="BK41" s="233"/>
      <c r="BL41" s="210"/>
    </row>
    <row r="42" spans="1:64" s="96" customFormat="1" ht="33.75" customHeight="1" x14ac:dyDescent="0.35">
      <c r="A42" s="340"/>
      <c r="B42" s="333"/>
      <c r="C42" s="303" t="s">
        <v>109</v>
      </c>
      <c r="D42" s="103" t="s">
        <v>119</v>
      </c>
      <c r="E42" s="90" t="s">
        <v>111</v>
      </c>
      <c r="F42" s="90" t="s">
        <v>113</v>
      </c>
      <c r="G42" s="65" t="s">
        <v>9</v>
      </c>
      <c r="H42" s="104"/>
      <c r="I42" s="104"/>
      <c r="J42" s="104"/>
      <c r="K42" s="104"/>
      <c r="L42" s="104"/>
      <c r="M42" s="104"/>
      <c r="N42" s="104"/>
      <c r="O42" s="105">
        <v>1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6">
        <f t="shared" ref="BD42" si="23">COUNTIF(H42:BC42,"1")</f>
        <v>1</v>
      </c>
      <c r="BE42" s="106">
        <f t="shared" ref="BE42" si="24">COUNTIF(H43:BC43,"1")</f>
        <v>0</v>
      </c>
      <c r="BF42" s="107">
        <f t="shared" ref="BF42" si="25">IFERROR(BE42/BD42,0%)</f>
        <v>0</v>
      </c>
      <c r="BG42" s="108"/>
      <c r="BH42" s="108"/>
      <c r="BI42" s="108"/>
      <c r="BJ42" s="108"/>
      <c r="BK42" s="94" t="s">
        <v>363</v>
      </c>
      <c r="BL42" s="83"/>
    </row>
    <row r="43" spans="1:64" s="96" customFormat="1" ht="46.5" customHeight="1" x14ac:dyDescent="0.35">
      <c r="A43" s="340"/>
      <c r="B43" s="333"/>
      <c r="C43" s="304"/>
      <c r="D43" s="109"/>
      <c r="E43" s="110"/>
      <c r="F43" s="97"/>
      <c r="G43" s="72" t="s">
        <v>10</v>
      </c>
      <c r="H43" s="98"/>
      <c r="I43" s="98"/>
      <c r="J43" s="98"/>
      <c r="K43" s="98"/>
      <c r="L43" s="98"/>
      <c r="M43" s="98"/>
      <c r="N43" s="98"/>
      <c r="O43" s="82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9"/>
      <c r="BE43" s="99"/>
      <c r="BF43" s="100"/>
      <c r="BG43" s="101" t="s">
        <v>123</v>
      </c>
      <c r="BH43" s="101" t="s">
        <v>123</v>
      </c>
      <c r="BI43" s="101" t="s">
        <v>123</v>
      </c>
      <c r="BJ43" s="101" t="s">
        <v>123</v>
      </c>
      <c r="BK43" s="101"/>
      <c r="BL43" s="83"/>
    </row>
    <row r="44" spans="1:64" s="96" customFormat="1" ht="16.5" customHeight="1" x14ac:dyDescent="0.35">
      <c r="A44" s="340"/>
      <c r="B44" s="333"/>
      <c r="C44" s="303" t="s">
        <v>298</v>
      </c>
      <c r="D44" s="103" t="s">
        <v>119</v>
      </c>
      <c r="E44" s="90" t="s">
        <v>111</v>
      </c>
      <c r="F44" s="90" t="s">
        <v>113</v>
      </c>
      <c r="G44" s="65" t="s">
        <v>9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>
        <v>1</v>
      </c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6">
        <f t="shared" ref="BD44" si="26">COUNTIF(H44:BC44,"1")</f>
        <v>1</v>
      </c>
      <c r="BE44" s="106">
        <f t="shared" ref="BE44" si="27">COUNTIF(H45:BC45,"1")</f>
        <v>0</v>
      </c>
      <c r="BF44" s="107">
        <f t="shared" ref="BF44" si="28">IFERROR(BE44/BD44,0%)</f>
        <v>0</v>
      </c>
      <c r="BG44" s="108"/>
      <c r="BH44" s="108"/>
      <c r="BI44" s="108"/>
      <c r="BJ44" s="108"/>
      <c r="BK44" s="94" t="s">
        <v>363</v>
      </c>
      <c r="BL44" s="83"/>
    </row>
    <row r="45" spans="1:64" s="96" customFormat="1" ht="16.5" customHeight="1" x14ac:dyDescent="0.35">
      <c r="A45" s="340"/>
      <c r="B45" s="333"/>
      <c r="C45" s="304"/>
      <c r="D45" s="109"/>
      <c r="E45" s="110"/>
      <c r="F45" s="97"/>
      <c r="G45" s="72" t="s">
        <v>10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9"/>
      <c r="BE45" s="99"/>
      <c r="BF45" s="100"/>
      <c r="BG45" s="101" t="s">
        <v>123</v>
      </c>
      <c r="BH45" s="101" t="s">
        <v>123</v>
      </c>
      <c r="BI45" s="101" t="s">
        <v>123</v>
      </c>
      <c r="BJ45" s="101" t="s">
        <v>123</v>
      </c>
      <c r="BK45" s="101"/>
      <c r="BL45" s="83"/>
    </row>
    <row r="46" spans="1:64" s="96" customFormat="1" ht="31.5" customHeight="1" x14ac:dyDescent="0.35">
      <c r="A46" s="340"/>
      <c r="B46" s="333"/>
      <c r="C46" s="303" t="s">
        <v>108</v>
      </c>
      <c r="D46" s="103" t="s">
        <v>119</v>
      </c>
      <c r="E46" s="90" t="s">
        <v>111</v>
      </c>
      <c r="F46" s="90" t="s">
        <v>113</v>
      </c>
      <c r="G46" s="65" t="s">
        <v>9</v>
      </c>
      <c r="H46" s="104"/>
      <c r="I46" s="104"/>
      <c r="J46" s="104"/>
      <c r="K46" s="105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>
        <v>1</v>
      </c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6">
        <f t="shared" ref="BD46" si="29">COUNTIF(H46:BC46,"1")</f>
        <v>1</v>
      </c>
      <c r="BE46" s="106">
        <f t="shared" ref="BE46" si="30">COUNTIF(H47:BC47,"1")</f>
        <v>0</v>
      </c>
      <c r="BF46" s="107">
        <f t="shared" ref="BF46" si="31">IFERROR(BE46/BD46,0%)</f>
        <v>0</v>
      </c>
      <c r="BG46" s="108"/>
      <c r="BH46" s="108"/>
      <c r="BI46" s="108"/>
      <c r="BJ46" s="108"/>
      <c r="BK46" s="230" t="s">
        <v>363</v>
      </c>
      <c r="BL46" s="83"/>
    </row>
    <row r="47" spans="1:64" s="96" customFormat="1" ht="16.5" customHeight="1" x14ac:dyDescent="0.35">
      <c r="A47" s="340"/>
      <c r="B47" s="333"/>
      <c r="C47" s="304"/>
      <c r="D47" s="109"/>
      <c r="E47" s="110"/>
      <c r="F47" s="97"/>
      <c r="G47" s="72" t="s">
        <v>10</v>
      </c>
      <c r="H47" s="98"/>
      <c r="I47" s="98"/>
      <c r="J47" s="98"/>
      <c r="K47" s="82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9"/>
      <c r="BE47" s="99"/>
      <c r="BF47" s="100"/>
      <c r="BG47" s="101" t="s">
        <v>123</v>
      </c>
      <c r="BH47" s="101" t="s">
        <v>123</v>
      </c>
      <c r="BI47" s="101" t="s">
        <v>123</v>
      </c>
      <c r="BJ47" s="101" t="s">
        <v>123</v>
      </c>
      <c r="BK47" s="234"/>
      <c r="BL47" s="83"/>
    </row>
    <row r="48" spans="1:64" s="96" customFormat="1" ht="16.5" customHeight="1" x14ac:dyDescent="0.35">
      <c r="A48" s="340"/>
      <c r="B48" s="333"/>
      <c r="C48" s="305" t="s">
        <v>110</v>
      </c>
      <c r="D48" s="103" t="s">
        <v>119</v>
      </c>
      <c r="E48" s="90" t="s">
        <v>111</v>
      </c>
      <c r="F48" s="90" t="s">
        <v>113</v>
      </c>
      <c r="G48" s="65" t="s">
        <v>9</v>
      </c>
      <c r="H48" s="104"/>
      <c r="I48" s="104"/>
      <c r="J48" s="104"/>
      <c r="K48" s="105">
        <v>1</v>
      </c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6">
        <f t="shared" ref="BD48" si="32">COUNTIF(H48:BC48,"1")</f>
        <v>1</v>
      </c>
      <c r="BE48" s="106">
        <f t="shared" ref="BE48" si="33">COUNTIF(H49:BC49,"1")</f>
        <v>0</v>
      </c>
      <c r="BF48" s="107">
        <f t="shared" ref="BF48" si="34">IFERROR(BE48/BD48,0%)</f>
        <v>0</v>
      </c>
      <c r="BG48" s="108"/>
      <c r="BH48" s="108"/>
      <c r="BI48" s="108"/>
      <c r="BJ48" s="108"/>
      <c r="BK48" s="94" t="s">
        <v>363</v>
      </c>
      <c r="BL48" s="83"/>
    </row>
    <row r="49" spans="1:64" s="96" customFormat="1" ht="16.5" customHeight="1" x14ac:dyDescent="0.35">
      <c r="A49" s="340"/>
      <c r="B49" s="333"/>
      <c r="C49" s="306"/>
      <c r="D49" s="109"/>
      <c r="E49" s="110"/>
      <c r="F49" s="97"/>
      <c r="G49" s="72" t="s">
        <v>10</v>
      </c>
      <c r="H49" s="98"/>
      <c r="I49" s="98"/>
      <c r="J49" s="98"/>
      <c r="K49" s="82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9"/>
      <c r="BE49" s="99"/>
      <c r="BF49" s="100"/>
      <c r="BG49" s="101" t="s">
        <v>123</v>
      </c>
      <c r="BH49" s="101" t="s">
        <v>123</v>
      </c>
      <c r="BI49" s="101" t="s">
        <v>123</v>
      </c>
      <c r="BJ49" s="101" t="s">
        <v>123</v>
      </c>
      <c r="BK49" s="101"/>
      <c r="BL49" s="83"/>
    </row>
    <row r="50" spans="1:64" s="96" customFormat="1" ht="16.5" customHeight="1" x14ac:dyDescent="0.35">
      <c r="A50" s="340"/>
      <c r="B50" s="333"/>
      <c r="C50" s="303" t="s">
        <v>127</v>
      </c>
      <c r="D50" s="103" t="s">
        <v>119</v>
      </c>
      <c r="E50" s="90" t="s">
        <v>111</v>
      </c>
      <c r="F50" s="90" t="s">
        <v>113</v>
      </c>
      <c r="G50" s="65" t="s">
        <v>9</v>
      </c>
      <c r="H50" s="111"/>
      <c r="I50" s="111"/>
      <c r="J50" s="111"/>
      <c r="K50" s="66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>
        <v>1</v>
      </c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06">
        <f t="shared" ref="BD50" si="35">COUNTIF(H50:BC50,"1")</f>
        <v>1</v>
      </c>
      <c r="BE50" s="106">
        <f t="shared" ref="BE50" si="36">COUNTIF(H51:BC51,"1")</f>
        <v>0</v>
      </c>
      <c r="BF50" s="107">
        <f t="shared" ref="BF50" si="37">IFERROR(BE50/BD50,0%)</f>
        <v>0</v>
      </c>
      <c r="BG50" s="108" t="s">
        <v>123</v>
      </c>
      <c r="BH50" s="108" t="s">
        <v>123</v>
      </c>
      <c r="BI50" s="108" t="s">
        <v>123</v>
      </c>
      <c r="BJ50" s="108" t="s">
        <v>123</v>
      </c>
      <c r="BK50" s="94" t="s">
        <v>363</v>
      </c>
      <c r="BL50" s="83"/>
    </row>
    <row r="51" spans="1:64" s="96" customFormat="1" ht="16.5" customHeight="1" x14ac:dyDescent="0.35">
      <c r="A51" s="340"/>
      <c r="B51" s="334"/>
      <c r="C51" s="304"/>
      <c r="D51" s="109"/>
      <c r="E51" s="110"/>
      <c r="F51" s="97"/>
      <c r="G51" s="72" t="s">
        <v>10</v>
      </c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9"/>
      <c r="BE51" s="99"/>
      <c r="BF51" s="100"/>
      <c r="BG51" s="101"/>
      <c r="BH51" s="101"/>
      <c r="BI51" s="101"/>
      <c r="BJ51" s="101"/>
      <c r="BK51" s="101"/>
      <c r="BL51" s="83"/>
    </row>
    <row r="52" spans="1:64" s="96" customFormat="1" ht="16.5" customHeight="1" x14ac:dyDescent="0.35">
      <c r="A52" s="340"/>
      <c r="B52" s="258" t="s">
        <v>100</v>
      </c>
      <c r="C52" s="214" t="s">
        <v>102</v>
      </c>
      <c r="D52" s="214" t="s">
        <v>119</v>
      </c>
      <c r="E52" s="216" t="s">
        <v>103</v>
      </c>
      <c r="F52" s="216" t="s">
        <v>114</v>
      </c>
      <c r="G52" s="65" t="s">
        <v>9</v>
      </c>
      <c r="H52" s="111"/>
      <c r="I52" s="111"/>
      <c r="J52" s="111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>
        <v>1</v>
      </c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>
        <v>1</v>
      </c>
      <c r="AJ52" s="84"/>
      <c r="AK52" s="84"/>
      <c r="AL52" s="84"/>
      <c r="AM52" s="84"/>
      <c r="AN52" s="84"/>
      <c r="AO52" s="84"/>
      <c r="AP52" s="84"/>
      <c r="AQ52" s="84">
        <v>1</v>
      </c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5"/>
      <c r="BC52" s="85">
        <v>1</v>
      </c>
      <c r="BD52" s="212">
        <f>COUNTIF(H52:BC52,"1")</f>
        <v>4</v>
      </c>
      <c r="BE52" s="212">
        <f>COUNTIF(H53:BC53,"1")</f>
        <v>0</v>
      </c>
      <c r="BF52" s="235">
        <f>IFERROR(BE52/BD52,0%)</f>
        <v>0</v>
      </c>
      <c r="BG52" s="230" t="s">
        <v>123</v>
      </c>
      <c r="BH52" s="230" t="s">
        <v>123</v>
      </c>
      <c r="BI52" s="230" t="s">
        <v>123</v>
      </c>
      <c r="BJ52" s="230" t="s">
        <v>123</v>
      </c>
      <c r="BK52" s="230" t="s">
        <v>364</v>
      </c>
      <c r="BL52" s="83"/>
    </row>
    <row r="53" spans="1:64" s="96" customFormat="1" ht="16.5" customHeight="1" x14ac:dyDescent="0.35">
      <c r="A53" s="340"/>
      <c r="B53" s="258"/>
      <c r="C53" s="215"/>
      <c r="D53" s="215"/>
      <c r="E53" s="217"/>
      <c r="F53" s="217"/>
      <c r="G53" s="72" t="s">
        <v>10</v>
      </c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213"/>
      <c r="BE53" s="213"/>
      <c r="BF53" s="236"/>
      <c r="BG53" s="234"/>
      <c r="BH53" s="234"/>
      <c r="BI53" s="234"/>
      <c r="BJ53" s="234"/>
      <c r="BK53" s="234"/>
      <c r="BL53" s="83"/>
    </row>
    <row r="54" spans="1:64" s="96" customFormat="1" ht="16.5" customHeight="1" x14ac:dyDescent="0.35">
      <c r="A54" s="340"/>
      <c r="B54" s="258"/>
      <c r="C54" s="214" t="s">
        <v>104</v>
      </c>
      <c r="D54" s="214" t="s">
        <v>119</v>
      </c>
      <c r="E54" s="216" t="s">
        <v>105</v>
      </c>
      <c r="F54" s="216" t="s">
        <v>114</v>
      </c>
      <c r="G54" s="65" t="s">
        <v>9</v>
      </c>
      <c r="H54" s="111"/>
      <c r="I54" s="111"/>
      <c r="J54" s="111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>
        <v>1</v>
      </c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>
        <v>1</v>
      </c>
      <c r="AK54" s="84"/>
      <c r="AL54" s="84"/>
      <c r="AM54" s="84"/>
      <c r="AN54" s="84"/>
      <c r="AO54" s="84"/>
      <c r="AP54" s="84"/>
      <c r="AQ54" s="84"/>
      <c r="AR54" s="84">
        <v>1</v>
      </c>
      <c r="AS54" s="84"/>
      <c r="AT54" s="84"/>
      <c r="AU54" s="84"/>
      <c r="AV54" s="84"/>
      <c r="AW54" s="84"/>
      <c r="AX54" s="84"/>
      <c r="AY54" s="84"/>
      <c r="AZ54" s="111"/>
      <c r="BA54" s="111"/>
      <c r="BB54" s="111"/>
      <c r="BC54" s="111">
        <v>1</v>
      </c>
      <c r="BD54" s="212">
        <f>COUNTIF(H54:BC54,"1")</f>
        <v>4</v>
      </c>
      <c r="BE54" s="212">
        <f>COUNTIF(H55:BC55,"1")</f>
        <v>0</v>
      </c>
      <c r="BF54" s="235">
        <f>IFERROR(BE54/BD54,0%)</f>
        <v>0</v>
      </c>
      <c r="BG54" s="230" t="s">
        <v>123</v>
      </c>
      <c r="BH54" s="230" t="s">
        <v>123</v>
      </c>
      <c r="BI54" s="230" t="s">
        <v>123</v>
      </c>
      <c r="BJ54" s="230" t="s">
        <v>123</v>
      </c>
      <c r="BK54" s="230" t="s">
        <v>364</v>
      </c>
      <c r="BL54" s="83"/>
    </row>
    <row r="55" spans="1:64" s="96" customFormat="1" ht="16.5" customHeight="1" x14ac:dyDescent="0.35">
      <c r="A55" s="340"/>
      <c r="B55" s="258"/>
      <c r="C55" s="215"/>
      <c r="D55" s="215"/>
      <c r="E55" s="217"/>
      <c r="F55" s="217"/>
      <c r="G55" s="72" t="s">
        <v>10</v>
      </c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213"/>
      <c r="BE55" s="213"/>
      <c r="BF55" s="236"/>
      <c r="BG55" s="234"/>
      <c r="BH55" s="234"/>
      <c r="BI55" s="234"/>
      <c r="BJ55" s="234"/>
      <c r="BK55" s="234"/>
      <c r="BL55" s="83"/>
    </row>
    <row r="56" spans="1:64" s="96" customFormat="1" ht="16.5" customHeight="1" x14ac:dyDescent="0.35">
      <c r="A56" s="340"/>
      <c r="B56" s="258"/>
      <c r="C56" s="214" t="s">
        <v>299</v>
      </c>
      <c r="D56" s="214" t="s">
        <v>119</v>
      </c>
      <c r="E56" s="216" t="s">
        <v>380</v>
      </c>
      <c r="F56" s="216" t="s">
        <v>95</v>
      </c>
      <c r="G56" s="65" t="s">
        <v>9</v>
      </c>
      <c r="H56" s="111"/>
      <c r="I56" s="111"/>
      <c r="J56" s="111"/>
      <c r="K56" s="111"/>
      <c r="L56" s="111"/>
      <c r="M56" s="111"/>
      <c r="N56" s="111"/>
      <c r="O56" s="111">
        <v>1</v>
      </c>
      <c r="P56" s="111"/>
      <c r="Q56" s="111"/>
      <c r="R56" s="111"/>
      <c r="S56" s="111">
        <v>1</v>
      </c>
      <c r="T56" s="111"/>
      <c r="U56" s="111"/>
      <c r="V56" s="111"/>
      <c r="W56" s="111">
        <v>1</v>
      </c>
      <c r="X56" s="111"/>
      <c r="Y56" s="111"/>
      <c r="Z56" s="111"/>
      <c r="AA56" s="111">
        <v>1</v>
      </c>
      <c r="AB56" s="111"/>
      <c r="AC56" s="111"/>
      <c r="AD56" s="111"/>
      <c r="AE56" s="111">
        <v>1</v>
      </c>
      <c r="AF56" s="111"/>
      <c r="AG56" s="111"/>
      <c r="AH56" s="111"/>
      <c r="AI56" s="111">
        <v>1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212">
        <f>COUNTIF(H56:BC56,"1")</f>
        <v>6</v>
      </c>
      <c r="BE56" s="212">
        <f>COUNTIF(H57:BC57,"1")</f>
        <v>0</v>
      </c>
      <c r="BF56" s="235">
        <f>IFERROR(BE56/BD56,0%)</f>
        <v>0</v>
      </c>
      <c r="BG56" s="230" t="s">
        <v>123</v>
      </c>
      <c r="BH56" s="230" t="s">
        <v>123</v>
      </c>
      <c r="BI56" s="230" t="s">
        <v>123</v>
      </c>
      <c r="BJ56" s="230" t="s">
        <v>123</v>
      </c>
      <c r="BK56" s="230" t="s">
        <v>364</v>
      </c>
      <c r="BL56" s="83"/>
    </row>
    <row r="57" spans="1:64" s="96" customFormat="1" ht="16.5" customHeight="1" x14ac:dyDescent="0.35">
      <c r="A57" s="340"/>
      <c r="B57" s="258"/>
      <c r="C57" s="215"/>
      <c r="D57" s="215"/>
      <c r="E57" s="217"/>
      <c r="F57" s="217"/>
      <c r="G57" s="72" t="s">
        <v>10</v>
      </c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213"/>
      <c r="BE57" s="213"/>
      <c r="BF57" s="236"/>
      <c r="BG57" s="234"/>
      <c r="BH57" s="234"/>
      <c r="BI57" s="234"/>
      <c r="BJ57" s="234"/>
      <c r="BK57" s="234"/>
      <c r="BL57" s="83"/>
    </row>
    <row r="58" spans="1:64" s="96" customFormat="1" ht="16.5" customHeight="1" x14ac:dyDescent="0.35">
      <c r="A58" s="340"/>
      <c r="B58" s="258" t="s">
        <v>106</v>
      </c>
      <c r="C58" s="214" t="s">
        <v>107</v>
      </c>
      <c r="D58" s="214" t="s">
        <v>119</v>
      </c>
      <c r="E58" s="216" t="s">
        <v>103</v>
      </c>
      <c r="F58" s="216" t="s">
        <v>115</v>
      </c>
      <c r="G58" s="65" t="s">
        <v>9</v>
      </c>
      <c r="H58" s="111"/>
      <c r="I58" s="111"/>
      <c r="J58" s="111"/>
      <c r="K58" s="111"/>
      <c r="L58" s="111"/>
      <c r="M58" s="111"/>
      <c r="N58" s="111"/>
      <c r="O58" s="111">
        <v>1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>
        <v>1</v>
      </c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>
        <v>1</v>
      </c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>
        <v>1</v>
      </c>
      <c r="AZ58" s="111"/>
      <c r="BA58" s="111"/>
      <c r="BB58" s="111"/>
      <c r="BC58" s="111"/>
      <c r="BD58" s="212">
        <f>COUNTIF(H58:BC58,"1")</f>
        <v>4</v>
      </c>
      <c r="BE58" s="212">
        <f>COUNTIF(H59:BC59,"1")</f>
        <v>0</v>
      </c>
      <c r="BF58" s="235">
        <f>IFERROR(BE58/BD58,0%)</f>
        <v>0</v>
      </c>
      <c r="BG58" s="230" t="s">
        <v>123</v>
      </c>
      <c r="BH58" s="230" t="s">
        <v>123</v>
      </c>
      <c r="BI58" s="230" t="s">
        <v>123</v>
      </c>
      <c r="BJ58" s="230" t="s">
        <v>123</v>
      </c>
      <c r="BK58" s="230" t="s">
        <v>365</v>
      </c>
      <c r="BL58" s="83"/>
    </row>
    <row r="59" spans="1:64" s="96" customFormat="1" ht="16.5" customHeight="1" x14ac:dyDescent="0.35">
      <c r="A59" s="340"/>
      <c r="B59" s="259"/>
      <c r="C59" s="260"/>
      <c r="D59" s="260"/>
      <c r="E59" s="262"/>
      <c r="F59" s="262"/>
      <c r="G59" s="112" t="s">
        <v>10</v>
      </c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228"/>
      <c r="BE59" s="228"/>
      <c r="BF59" s="261"/>
      <c r="BG59" s="231"/>
      <c r="BH59" s="231"/>
      <c r="BI59" s="231"/>
      <c r="BJ59" s="231"/>
      <c r="BK59" s="231"/>
      <c r="BL59" s="83"/>
    </row>
    <row r="60" spans="1:64" s="117" customFormat="1" ht="16.5" customHeight="1" x14ac:dyDescent="0.35">
      <c r="A60" s="329" t="s">
        <v>301</v>
      </c>
      <c r="B60" s="329"/>
      <c r="C60" s="329"/>
      <c r="D60" s="329"/>
      <c r="E60" s="329"/>
      <c r="F60" s="329"/>
      <c r="G60" s="32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  <c r="AE60" s="329"/>
      <c r="AF60" s="329"/>
      <c r="AG60" s="329"/>
      <c r="AH60" s="329"/>
      <c r="AI60" s="329"/>
      <c r="AJ60" s="329"/>
      <c r="AK60" s="329"/>
      <c r="AL60" s="329"/>
      <c r="AM60" s="329"/>
      <c r="AN60" s="329"/>
      <c r="AO60" s="329"/>
      <c r="AP60" s="329"/>
      <c r="AQ60" s="329"/>
      <c r="AR60" s="329"/>
      <c r="AS60" s="329"/>
      <c r="AT60" s="329"/>
      <c r="AU60" s="329"/>
      <c r="AV60" s="329"/>
      <c r="AW60" s="329"/>
      <c r="AX60" s="329"/>
      <c r="AY60" s="329"/>
      <c r="AZ60" s="329"/>
      <c r="BA60" s="329"/>
      <c r="BB60" s="329"/>
      <c r="BC60" s="330"/>
      <c r="BD60" s="113">
        <f>SUM(BD36:BD59)</f>
        <v>38</v>
      </c>
      <c r="BE60" s="113">
        <f>SUM(BE36:BE59)</f>
        <v>0</v>
      </c>
      <c r="BF60" s="114">
        <f>+BE60/BD60</f>
        <v>0</v>
      </c>
      <c r="BG60" s="115"/>
      <c r="BH60" s="115"/>
      <c r="BI60" s="115"/>
      <c r="BJ60" s="115"/>
      <c r="BK60" s="115"/>
      <c r="BL60" s="116"/>
    </row>
    <row r="61" spans="1:64" s="53" customFormat="1" ht="33.75" customHeight="1" x14ac:dyDescent="0.35">
      <c r="A61" s="340" t="s">
        <v>176</v>
      </c>
      <c r="B61" s="229" t="s">
        <v>134</v>
      </c>
      <c r="C61" s="229" t="s">
        <v>135</v>
      </c>
      <c r="D61" s="229" t="s">
        <v>119</v>
      </c>
      <c r="E61" s="210" t="s">
        <v>136</v>
      </c>
      <c r="F61" s="208" t="s">
        <v>128</v>
      </c>
      <c r="G61" s="65" t="s">
        <v>9</v>
      </c>
      <c r="H61" s="66"/>
      <c r="I61" s="66"/>
      <c r="J61" s="66"/>
      <c r="K61" s="66">
        <v>1</v>
      </c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78"/>
      <c r="BC61" s="78"/>
      <c r="BD61" s="212">
        <f t="shared" ref="BD61" si="38">COUNTIF(H61:BC61,"1")</f>
        <v>1</v>
      </c>
      <c r="BE61" s="212">
        <f t="shared" ref="BE61" si="39">COUNTIF(H62:BC62,"1")</f>
        <v>0</v>
      </c>
      <c r="BF61" s="212">
        <f t="shared" ref="BF61:BF63" si="40">IFERROR(BE61/BD61,0%)</f>
        <v>0</v>
      </c>
      <c r="BG61" s="212" t="s">
        <v>123</v>
      </c>
      <c r="BH61" s="212" t="s">
        <v>123</v>
      </c>
      <c r="BI61" s="212" t="s">
        <v>123</v>
      </c>
      <c r="BJ61" s="212" t="s">
        <v>123</v>
      </c>
      <c r="BK61" s="284" t="s">
        <v>128</v>
      </c>
      <c r="BL61" s="64"/>
    </row>
    <row r="62" spans="1:64" s="53" customFormat="1" ht="16.5" customHeight="1" x14ac:dyDescent="0.35">
      <c r="A62" s="340"/>
      <c r="B62" s="210"/>
      <c r="C62" s="229"/>
      <c r="D62" s="210"/>
      <c r="E62" s="223"/>
      <c r="F62" s="211"/>
      <c r="G62" s="72" t="s">
        <v>10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4"/>
      <c r="BC62" s="74"/>
      <c r="BD62" s="228"/>
      <c r="BE62" s="228"/>
      <c r="BF62" s="228"/>
      <c r="BG62" s="228"/>
      <c r="BH62" s="228"/>
      <c r="BI62" s="228"/>
      <c r="BJ62" s="228"/>
      <c r="BK62" s="268"/>
      <c r="BL62" s="64"/>
    </row>
    <row r="63" spans="1:64" s="53" customFormat="1" ht="16.5" customHeight="1" x14ac:dyDescent="0.35">
      <c r="A63" s="340"/>
      <c r="B63" s="209" t="s">
        <v>134</v>
      </c>
      <c r="C63" s="226" t="s">
        <v>137</v>
      </c>
      <c r="D63" s="209" t="s">
        <v>119</v>
      </c>
      <c r="E63" s="223" t="s">
        <v>138</v>
      </c>
      <c r="F63" s="211" t="s">
        <v>147</v>
      </c>
      <c r="G63" s="65" t="s">
        <v>9</v>
      </c>
      <c r="H63" s="66"/>
      <c r="I63" s="66"/>
      <c r="J63" s="66"/>
      <c r="K63" s="66">
        <v>1</v>
      </c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78"/>
      <c r="BC63" s="78"/>
      <c r="BD63" s="212">
        <f t="shared" ref="BD63" si="41">COUNTIF(H63:BC63,"1")</f>
        <v>1</v>
      </c>
      <c r="BE63" s="212">
        <f t="shared" ref="BE63" si="42">COUNTIF(H64:BC64,"1")</f>
        <v>0</v>
      </c>
      <c r="BF63" s="212">
        <f t="shared" si="40"/>
        <v>0</v>
      </c>
      <c r="BG63" s="212" t="s">
        <v>123</v>
      </c>
      <c r="BH63" s="212" t="s">
        <v>123</v>
      </c>
      <c r="BI63" s="212" t="s">
        <v>123</v>
      </c>
      <c r="BJ63" s="212" t="s">
        <v>123</v>
      </c>
      <c r="BK63" s="268" t="s">
        <v>147</v>
      </c>
      <c r="BL63" s="64"/>
    </row>
    <row r="64" spans="1:64" s="53" customFormat="1" ht="16.5" customHeight="1" x14ac:dyDescent="0.35">
      <c r="A64" s="340"/>
      <c r="B64" s="229"/>
      <c r="C64" s="227"/>
      <c r="D64" s="229"/>
      <c r="E64" s="209"/>
      <c r="F64" s="207"/>
      <c r="G64" s="112" t="s">
        <v>10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3"/>
      <c r="BC64" s="83"/>
      <c r="BD64" s="228"/>
      <c r="BE64" s="228"/>
      <c r="BF64" s="228"/>
      <c r="BG64" s="228"/>
      <c r="BH64" s="228"/>
      <c r="BI64" s="228"/>
      <c r="BJ64" s="228"/>
      <c r="BK64" s="285"/>
      <c r="BL64" s="64"/>
    </row>
    <row r="65" spans="1:64" s="121" customFormat="1" ht="16.5" customHeight="1" x14ac:dyDescent="0.35">
      <c r="A65" s="368" t="s">
        <v>140</v>
      </c>
      <c r="B65" s="368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68"/>
      <c r="AK65" s="368"/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9"/>
      <c r="BD65" s="118">
        <f>SUM(BD61:BD64)</f>
        <v>2</v>
      </c>
      <c r="BE65" s="118">
        <f>SUM(BE61:BE64)</f>
        <v>0</v>
      </c>
      <c r="BF65" s="119">
        <f>IFERROR(BE65/BD65,0%)</f>
        <v>0</v>
      </c>
      <c r="BG65" s="119"/>
      <c r="BH65" s="119"/>
      <c r="BI65" s="119"/>
      <c r="BJ65" s="119"/>
      <c r="BK65" s="119"/>
      <c r="BL65" s="120"/>
    </row>
    <row r="66" spans="1:64" s="124" customFormat="1" ht="16.5" customHeight="1" x14ac:dyDescent="0.35">
      <c r="A66" s="331" t="s">
        <v>74</v>
      </c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331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2"/>
      <c r="BD66" s="122">
        <f>+BD65+BD60+BD35</f>
        <v>67</v>
      </c>
      <c r="BE66" s="122">
        <f>+BE65+BE60+BE35</f>
        <v>0</v>
      </c>
      <c r="BF66" s="122">
        <f t="shared" ref="BF66" si="43">SUM(BF61:BF64)</f>
        <v>0</v>
      </c>
      <c r="BG66" s="122"/>
      <c r="BH66" s="122"/>
      <c r="BI66" s="122"/>
      <c r="BJ66" s="122"/>
      <c r="BK66" s="122"/>
      <c r="BL66" s="123"/>
    </row>
    <row r="67" spans="1:64" s="53" customFormat="1" ht="27.75" customHeight="1" x14ac:dyDescent="0.35">
      <c r="A67" s="301" t="s">
        <v>176</v>
      </c>
      <c r="B67" s="209" t="s">
        <v>143</v>
      </c>
      <c r="C67" s="223" t="s">
        <v>158</v>
      </c>
      <c r="D67" s="209" t="s">
        <v>40</v>
      </c>
      <c r="E67" s="269" t="s">
        <v>245</v>
      </c>
      <c r="F67" s="211" t="s">
        <v>86</v>
      </c>
      <c r="G67" s="65" t="s">
        <v>9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>
        <v>1</v>
      </c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78"/>
      <c r="BC67" s="78"/>
      <c r="BD67" s="218">
        <f>COUNTIF(H67:BC67,"1")</f>
        <v>1</v>
      </c>
      <c r="BE67" s="218">
        <f>COUNTIF(H68:BC68,"1")</f>
        <v>0</v>
      </c>
      <c r="BF67" s="222">
        <f t="shared" ref="BF67" si="44">IFERROR(BE67/BD67,0%)</f>
        <v>0</v>
      </c>
      <c r="BG67" s="218" t="s">
        <v>123</v>
      </c>
      <c r="BH67" s="218" t="s">
        <v>123</v>
      </c>
      <c r="BI67" s="218" t="s">
        <v>123</v>
      </c>
      <c r="BJ67" s="218" t="s">
        <v>123</v>
      </c>
      <c r="BK67" s="268" t="s">
        <v>366</v>
      </c>
      <c r="BL67" s="209"/>
    </row>
    <row r="68" spans="1:64" s="53" customFormat="1" ht="16.5" customHeight="1" x14ac:dyDescent="0.35">
      <c r="A68" s="301"/>
      <c r="B68" s="229"/>
      <c r="C68" s="223"/>
      <c r="D68" s="210"/>
      <c r="E68" s="270"/>
      <c r="F68" s="211"/>
      <c r="G68" s="72" t="s">
        <v>10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4"/>
      <c r="BC68" s="74"/>
      <c r="BD68" s="221"/>
      <c r="BE68" s="218"/>
      <c r="BF68" s="222"/>
      <c r="BG68" s="218"/>
      <c r="BH68" s="218"/>
      <c r="BI68" s="218"/>
      <c r="BJ68" s="218"/>
      <c r="BK68" s="268"/>
      <c r="BL68" s="210"/>
    </row>
    <row r="69" spans="1:64" s="53" customFormat="1" ht="16.5" customHeight="1" x14ac:dyDescent="0.35">
      <c r="A69" s="301" t="s">
        <v>176</v>
      </c>
      <c r="B69" s="229"/>
      <c r="C69" s="209" t="s">
        <v>159</v>
      </c>
      <c r="D69" s="209" t="s">
        <v>40</v>
      </c>
      <c r="E69" s="277" t="s">
        <v>160</v>
      </c>
      <c r="F69" s="277" t="s">
        <v>185</v>
      </c>
      <c r="G69" s="77" t="s">
        <v>9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>
        <v>1</v>
      </c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218">
        <f t="shared" ref="BD69" si="45">COUNTIF(H69:BC69,"1")</f>
        <v>1</v>
      </c>
      <c r="BE69" s="218">
        <f t="shared" ref="BE69" si="46">COUNTIF(H70:BC70,"1")</f>
        <v>0</v>
      </c>
      <c r="BF69" s="222">
        <f t="shared" ref="BF69" si="47">IFERROR(BE69/BD69,0%)</f>
        <v>0</v>
      </c>
      <c r="BG69" s="232" t="s">
        <v>123</v>
      </c>
      <c r="BH69" s="232" t="s">
        <v>123</v>
      </c>
      <c r="BI69" s="232" t="s">
        <v>123</v>
      </c>
      <c r="BJ69" s="232" t="s">
        <v>123</v>
      </c>
      <c r="BK69" s="268" t="s">
        <v>366</v>
      </c>
      <c r="BL69" s="209"/>
    </row>
    <row r="70" spans="1:64" s="53" customFormat="1" ht="16.5" customHeight="1" x14ac:dyDescent="0.35">
      <c r="A70" s="301"/>
      <c r="B70" s="229"/>
      <c r="C70" s="210"/>
      <c r="D70" s="210"/>
      <c r="E70" s="278"/>
      <c r="F70" s="278"/>
      <c r="G70" s="72" t="s">
        <v>10</v>
      </c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6"/>
      <c r="BC70" s="126"/>
      <c r="BD70" s="221"/>
      <c r="BE70" s="218"/>
      <c r="BF70" s="222"/>
      <c r="BG70" s="233"/>
      <c r="BH70" s="233"/>
      <c r="BI70" s="233"/>
      <c r="BJ70" s="233"/>
      <c r="BK70" s="268"/>
      <c r="BL70" s="210"/>
    </row>
    <row r="71" spans="1:64" s="53" customFormat="1" ht="16.5" customHeight="1" x14ac:dyDescent="0.35">
      <c r="A71" s="301" t="s">
        <v>176</v>
      </c>
      <c r="B71" s="229"/>
      <c r="C71" s="277" t="s">
        <v>183</v>
      </c>
      <c r="D71" s="209" t="s">
        <v>40</v>
      </c>
      <c r="E71" s="277" t="s">
        <v>184</v>
      </c>
      <c r="F71" s="277" t="s">
        <v>185</v>
      </c>
      <c r="G71" s="77" t="s">
        <v>9</v>
      </c>
      <c r="H71" s="127"/>
      <c r="I71" s="127"/>
      <c r="J71" s="127"/>
      <c r="K71" s="84">
        <v>1</v>
      </c>
      <c r="L71" s="84"/>
      <c r="M71" s="84"/>
      <c r="N71" s="84"/>
      <c r="O71" s="84">
        <v>1</v>
      </c>
      <c r="P71" s="84"/>
      <c r="Q71" s="84"/>
      <c r="R71" s="84"/>
      <c r="S71" s="84">
        <v>1</v>
      </c>
      <c r="T71" s="84"/>
      <c r="U71" s="84"/>
      <c r="V71" s="84"/>
      <c r="W71" s="84">
        <v>1</v>
      </c>
      <c r="X71" s="84"/>
      <c r="Y71" s="84"/>
      <c r="Z71" s="84"/>
      <c r="AA71" s="84">
        <v>1</v>
      </c>
      <c r="AB71" s="84"/>
      <c r="AC71" s="84"/>
      <c r="AD71" s="84"/>
      <c r="AE71" s="84">
        <v>1</v>
      </c>
      <c r="AF71" s="84"/>
      <c r="AG71" s="84"/>
      <c r="AH71" s="84"/>
      <c r="AI71" s="84">
        <v>1</v>
      </c>
      <c r="AJ71" s="84"/>
      <c r="AK71" s="84"/>
      <c r="AL71" s="84"/>
      <c r="AM71" s="84">
        <v>1</v>
      </c>
      <c r="AN71" s="84"/>
      <c r="AO71" s="84"/>
      <c r="AP71" s="84"/>
      <c r="AQ71" s="84">
        <v>1</v>
      </c>
      <c r="AR71" s="84"/>
      <c r="AS71" s="84"/>
      <c r="AT71" s="84"/>
      <c r="AU71" s="84">
        <v>1</v>
      </c>
      <c r="AV71" s="84"/>
      <c r="AW71" s="84"/>
      <c r="AX71" s="84"/>
      <c r="AY71" s="84">
        <v>1</v>
      </c>
      <c r="AZ71" s="84"/>
      <c r="BA71" s="84"/>
      <c r="BB71" s="85"/>
      <c r="BC71" s="85">
        <v>1</v>
      </c>
      <c r="BD71" s="218">
        <f t="shared" ref="BD71" si="48">COUNTIF(H71:BC71,"1")</f>
        <v>12</v>
      </c>
      <c r="BE71" s="218">
        <f t="shared" ref="BE71" si="49">COUNTIF(H72:BC72,"1")</f>
        <v>0</v>
      </c>
      <c r="BF71" s="222">
        <f t="shared" ref="BF71" si="50">IFERROR(BE71/BD71,0%)</f>
        <v>0</v>
      </c>
      <c r="BG71" s="232" t="s">
        <v>123</v>
      </c>
      <c r="BH71" s="232" t="s">
        <v>123</v>
      </c>
      <c r="BI71" s="232" t="s">
        <v>123</v>
      </c>
      <c r="BJ71" s="232" t="s">
        <v>123</v>
      </c>
      <c r="BK71" s="268" t="s">
        <v>366</v>
      </c>
      <c r="BL71" s="64"/>
    </row>
    <row r="72" spans="1:64" s="53" customFormat="1" ht="16.5" customHeight="1" x14ac:dyDescent="0.35">
      <c r="A72" s="301"/>
      <c r="B72" s="229"/>
      <c r="C72" s="278"/>
      <c r="D72" s="210"/>
      <c r="E72" s="278"/>
      <c r="F72" s="278"/>
      <c r="G72" s="72" t="s">
        <v>10</v>
      </c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  <c r="AQ72" s="125"/>
      <c r="AR72" s="125"/>
      <c r="AS72" s="125"/>
      <c r="AT72" s="125"/>
      <c r="AU72" s="125"/>
      <c r="AV72" s="125"/>
      <c r="AW72" s="125"/>
      <c r="AX72" s="125"/>
      <c r="AY72" s="125"/>
      <c r="AZ72" s="125"/>
      <c r="BA72" s="125"/>
      <c r="BB72" s="126"/>
      <c r="BC72" s="128"/>
      <c r="BD72" s="221"/>
      <c r="BE72" s="218"/>
      <c r="BF72" s="222"/>
      <c r="BG72" s="233"/>
      <c r="BH72" s="233"/>
      <c r="BI72" s="233"/>
      <c r="BJ72" s="233"/>
      <c r="BK72" s="268"/>
      <c r="BL72" s="64"/>
    </row>
    <row r="73" spans="1:64" s="53" customFormat="1" ht="51.75" customHeight="1" x14ac:dyDescent="0.35">
      <c r="A73" s="301" t="s">
        <v>176</v>
      </c>
      <c r="B73" s="229"/>
      <c r="C73" s="223" t="s">
        <v>97</v>
      </c>
      <c r="D73" s="209" t="s">
        <v>40</v>
      </c>
      <c r="E73" s="269" t="s">
        <v>23</v>
      </c>
      <c r="F73" s="211" t="s">
        <v>156</v>
      </c>
      <c r="G73" s="77" t="s">
        <v>9</v>
      </c>
      <c r="H73" s="66"/>
      <c r="I73" s="66"/>
      <c r="J73" s="66"/>
      <c r="K73" s="84">
        <v>1</v>
      </c>
      <c r="L73" s="84"/>
      <c r="M73" s="84"/>
      <c r="N73" s="84"/>
      <c r="O73" s="84">
        <v>1</v>
      </c>
      <c r="P73" s="84"/>
      <c r="Q73" s="84"/>
      <c r="R73" s="84"/>
      <c r="S73" s="84">
        <v>1</v>
      </c>
      <c r="T73" s="84"/>
      <c r="U73" s="84"/>
      <c r="V73" s="84"/>
      <c r="W73" s="84">
        <v>1</v>
      </c>
      <c r="X73" s="84"/>
      <c r="Y73" s="84"/>
      <c r="Z73" s="84"/>
      <c r="AA73" s="84">
        <v>1</v>
      </c>
      <c r="AB73" s="84"/>
      <c r="AC73" s="84"/>
      <c r="AD73" s="84"/>
      <c r="AE73" s="84">
        <v>1</v>
      </c>
      <c r="AF73" s="84"/>
      <c r="AG73" s="84"/>
      <c r="AH73" s="84"/>
      <c r="AI73" s="84">
        <v>1</v>
      </c>
      <c r="AJ73" s="84"/>
      <c r="AK73" s="84"/>
      <c r="AL73" s="84"/>
      <c r="AM73" s="84">
        <v>1</v>
      </c>
      <c r="AN73" s="84"/>
      <c r="AO73" s="84"/>
      <c r="AP73" s="84"/>
      <c r="AQ73" s="84">
        <v>1</v>
      </c>
      <c r="AR73" s="84"/>
      <c r="AS73" s="84"/>
      <c r="AT73" s="84"/>
      <c r="AU73" s="84">
        <v>1</v>
      </c>
      <c r="AV73" s="84"/>
      <c r="AW73" s="84"/>
      <c r="AX73" s="84"/>
      <c r="AY73" s="84">
        <v>1</v>
      </c>
      <c r="AZ73" s="84"/>
      <c r="BA73" s="84"/>
      <c r="BB73" s="85"/>
      <c r="BC73" s="85">
        <v>1</v>
      </c>
      <c r="BD73" s="218">
        <f t="shared" ref="BD73" si="51">COUNTIF(H73:BC73,"1")</f>
        <v>12</v>
      </c>
      <c r="BE73" s="218">
        <f t="shared" ref="BE73" si="52">COUNTIF(H74:BC74,"1")</f>
        <v>0</v>
      </c>
      <c r="BF73" s="222">
        <f t="shared" ref="BF73" si="53">IFERROR(BE73/BD73,0%)</f>
        <v>0</v>
      </c>
      <c r="BG73" s="218" t="s">
        <v>123</v>
      </c>
      <c r="BH73" s="218" t="s">
        <v>123</v>
      </c>
      <c r="BI73" s="218" t="s">
        <v>123</v>
      </c>
      <c r="BJ73" s="218" t="s">
        <v>123</v>
      </c>
      <c r="BK73" s="268" t="s">
        <v>366</v>
      </c>
      <c r="BL73" s="209"/>
    </row>
    <row r="74" spans="1:64" s="53" customFormat="1" ht="16.5" customHeight="1" x14ac:dyDescent="0.35">
      <c r="A74" s="301"/>
      <c r="B74" s="229"/>
      <c r="C74" s="223"/>
      <c r="D74" s="210"/>
      <c r="E74" s="270"/>
      <c r="F74" s="211"/>
      <c r="G74" s="72" t="s">
        <v>10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129"/>
      <c r="BD74" s="221"/>
      <c r="BE74" s="218"/>
      <c r="BF74" s="222"/>
      <c r="BG74" s="218"/>
      <c r="BH74" s="218"/>
      <c r="BI74" s="218"/>
      <c r="BJ74" s="218"/>
      <c r="BK74" s="268"/>
      <c r="BL74" s="210"/>
    </row>
    <row r="75" spans="1:64" s="53" customFormat="1" ht="16.5" customHeight="1" x14ac:dyDescent="0.35">
      <c r="A75" s="301" t="s">
        <v>176</v>
      </c>
      <c r="B75" s="229"/>
      <c r="C75" s="223" t="s">
        <v>146</v>
      </c>
      <c r="D75" s="69" t="s">
        <v>40</v>
      </c>
      <c r="E75" s="232" t="s">
        <v>98</v>
      </c>
      <c r="F75" s="277" t="s">
        <v>155</v>
      </c>
      <c r="G75" s="77" t="s">
        <v>9</v>
      </c>
      <c r="H75" s="66"/>
      <c r="I75" s="66"/>
      <c r="J75" s="66"/>
      <c r="K75" s="84">
        <v>1</v>
      </c>
      <c r="L75" s="84"/>
      <c r="M75" s="84"/>
      <c r="N75" s="84"/>
      <c r="O75" s="84">
        <v>1</v>
      </c>
      <c r="P75" s="84"/>
      <c r="Q75" s="84"/>
      <c r="R75" s="84"/>
      <c r="S75" s="84">
        <v>1</v>
      </c>
      <c r="T75" s="84"/>
      <c r="U75" s="84"/>
      <c r="V75" s="84"/>
      <c r="W75" s="84">
        <v>1</v>
      </c>
      <c r="X75" s="84"/>
      <c r="Y75" s="84"/>
      <c r="Z75" s="84"/>
      <c r="AA75" s="84">
        <v>1</v>
      </c>
      <c r="AB75" s="84"/>
      <c r="AC75" s="84"/>
      <c r="AD75" s="84"/>
      <c r="AE75" s="84">
        <v>1</v>
      </c>
      <c r="AF75" s="84"/>
      <c r="AG75" s="84"/>
      <c r="AH75" s="84"/>
      <c r="AI75" s="84">
        <v>1</v>
      </c>
      <c r="AJ75" s="84"/>
      <c r="AK75" s="84"/>
      <c r="AL75" s="84"/>
      <c r="AM75" s="84">
        <v>1</v>
      </c>
      <c r="AN75" s="84"/>
      <c r="AO75" s="84"/>
      <c r="AP75" s="84"/>
      <c r="AQ75" s="84">
        <v>1</v>
      </c>
      <c r="AR75" s="84"/>
      <c r="AS75" s="84"/>
      <c r="AT75" s="84"/>
      <c r="AU75" s="84">
        <v>1</v>
      </c>
      <c r="AV75" s="84"/>
      <c r="AW75" s="84"/>
      <c r="AX75" s="84"/>
      <c r="AY75" s="84">
        <v>1</v>
      </c>
      <c r="AZ75" s="84"/>
      <c r="BA75" s="84"/>
      <c r="BB75" s="85"/>
      <c r="BC75" s="85">
        <v>1</v>
      </c>
      <c r="BD75" s="218">
        <f t="shared" ref="BD75" si="54">COUNTIF(H75:BC75,"1")</f>
        <v>12</v>
      </c>
      <c r="BE75" s="218">
        <f t="shared" ref="BE75" si="55">COUNTIF(H76:BC76,"1")</f>
        <v>0</v>
      </c>
      <c r="BF75" s="222">
        <f t="shared" ref="BF75" si="56">IFERROR(BE75/BD75,0%)</f>
        <v>0</v>
      </c>
      <c r="BG75" s="218" t="s">
        <v>123</v>
      </c>
      <c r="BH75" s="218" t="s">
        <v>123</v>
      </c>
      <c r="BI75" s="218" t="s">
        <v>123</v>
      </c>
      <c r="BJ75" s="218" t="s">
        <v>123</v>
      </c>
      <c r="BK75" s="268" t="s">
        <v>366</v>
      </c>
      <c r="BL75" s="209"/>
    </row>
    <row r="76" spans="1:64" s="53" customFormat="1" ht="16.5" customHeight="1" x14ac:dyDescent="0.35">
      <c r="A76" s="301"/>
      <c r="B76" s="229"/>
      <c r="C76" s="223"/>
      <c r="D76" s="71"/>
      <c r="E76" s="233"/>
      <c r="F76" s="278"/>
      <c r="G76" s="72" t="s">
        <v>10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221"/>
      <c r="BE76" s="218"/>
      <c r="BF76" s="222"/>
      <c r="BG76" s="218"/>
      <c r="BH76" s="218"/>
      <c r="BI76" s="218"/>
      <c r="BJ76" s="218"/>
      <c r="BK76" s="268"/>
      <c r="BL76" s="210"/>
    </row>
    <row r="77" spans="1:64" s="53" customFormat="1" ht="16.5" customHeight="1" x14ac:dyDescent="0.35">
      <c r="A77" s="130"/>
      <c r="B77" s="229"/>
      <c r="C77" s="223" t="s">
        <v>75</v>
      </c>
      <c r="D77" s="69" t="s">
        <v>40</v>
      </c>
      <c r="E77" s="232" t="s">
        <v>259</v>
      </c>
      <c r="F77" s="277" t="s">
        <v>157</v>
      </c>
      <c r="G77" s="77" t="s">
        <v>9</v>
      </c>
      <c r="H77" s="66"/>
      <c r="I77" s="66"/>
      <c r="J77" s="66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>
        <v>1</v>
      </c>
      <c r="AB77" s="84"/>
      <c r="AC77" s="84"/>
      <c r="AD77" s="84"/>
      <c r="AE77" s="84">
        <v>1</v>
      </c>
      <c r="AF77" s="84"/>
      <c r="AG77" s="84"/>
      <c r="AH77" s="84"/>
      <c r="AI77" s="84">
        <v>1</v>
      </c>
      <c r="AJ77" s="84"/>
      <c r="AK77" s="84"/>
      <c r="AL77" s="84"/>
      <c r="AM77" s="84">
        <v>1</v>
      </c>
      <c r="AN77" s="84"/>
      <c r="AO77" s="84"/>
      <c r="AP77" s="84"/>
      <c r="AQ77" s="84">
        <v>1</v>
      </c>
      <c r="AR77" s="84"/>
      <c r="AS77" s="84"/>
      <c r="AT77" s="84"/>
      <c r="AU77" s="84">
        <v>1</v>
      </c>
      <c r="AV77" s="84"/>
      <c r="AW77" s="84"/>
      <c r="AX77" s="84"/>
      <c r="AY77" s="84">
        <v>1</v>
      </c>
      <c r="AZ77" s="84"/>
      <c r="BA77" s="84"/>
      <c r="BB77" s="85"/>
      <c r="BC77" s="85">
        <v>1</v>
      </c>
      <c r="BD77" s="218">
        <f t="shared" ref="BD77" si="57">COUNTIF(H77:BC77,"1")</f>
        <v>8</v>
      </c>
      <c r="BE77" s="218">
        <f t="shared" ref="BE77" si="58">COUNTIF(H78:BC78,"1")</f>
        <v>0</v>
      </c>
      <c r="BF77" s="222">
        <f t="shared" ref="BF77" si="59">IFERROR(BE77/BD77,0%)</f>
        <v>0</v>
      </c>
      <c r="BG77" s="218" t="s">
        <v>123</v>
      </c>
      <c r="BH77" s="218" t="s">
        <v>123</v>
      </c>
      <c r="BI77" s="218" t="s">
        <v>123</v>
      </c>
      <c r="BJ77" s="218" t="s">
        <v>123</v>
      </c>
      <c r="BK77" s="268" t="s">
        <v>366</v>
      </c>
      <c r="BL77" s="209"/>
    </row>
    <row r="78" spans="1:64" s="53" customFormat="1" ht="16.5" customHeight="1" x14ac:dyDescent="0.35">
      <c r="A78" s="130"/>
      <c r="B78" s="229"/>
      <c r="C78" s="223"/>
      <c r="D78" s="71"/>
      <c r="E78" s="233"/>
      <c r="F78" s="278"/>
      <c r="G78" s="72" t="s">
        <v>10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221"/>
      <c r="BE78" s="218"/>
      <c r="BF78" s="222"/>
      <c r="BG78" s="218"/>
      <c r="BH78" s="218"/>
      <c r="BI78" s="218"/>
      <c r="BJ78" s="218"/>
      <c r="BK78" s="268"/>
      <c r="BL78" s="210"/>
    </row>
    <row r="79" spans="1:64" s="53" customFormat="1" ht="34.5" customHeight="1" x14ac:dyDescent="0.35">
      <c r="A79" s="130"/>
      <c r="B79" s="229"/>
      <c r="C79" s="223" t="s">
        <v>76</v>
      </c>
      <c r="D79" s="69" t="s">
        <v>40</v>
      </c>
      <c r="E79" s="232" t="s">
        <v>246</v>
      </c>
      <c r="F79" s="277" t="s">
        <v>148</v>
      </c>
      <c r="G79" s="77" t="s">
        <v>9</v>
      </c>
      <c r="H79" s="66"/>
      <c r="I79" s="66"/>
      <c r="J79" s="66"/>
      <c r="K79" s="84">
        <v>1</v>
      </c>
      <c r="L79" s="84"/>
      <c r="M79" s="84"/>
      <c r="N79" s="84"/>
      <c r="O79" s="84">
        <v>1</v>
      </c>
      <c r="P79" s="84"/>
      <c r="Q79" s="84"/>
      <c r="R79" s="84"/>
      <c r="S79" s="84">
        <v>1</v>
      </c>
      <c r="T79" s="84"/>
      <c r="U79" s="84"/>
      <c r="V79" s="84"/>
      <c r="W79" s="84">
        <v>1</v>
      </c>
      <c r="X79" s="84"/>
      <c r="Y79" s="84"/>
      <c r="Z79" s="84"/>
      <c r="AA79" s="84">
        <v>1</v>
      </c>
      <c r="AB79" s="84"/>
      <c r="AC79" s="84"/>
      <c r="AD79" s="84"/>
      <c r="AE79" s="84">
        <v>1</v>
      </c>
      <c r="AF79" s="84"/>
      <c r="AG79" s="84"/>
      <c r="AH79" s="84"/>
      <c r="AI79" s="84">
        <v>1</v>
      </c>
      <c r="AJ79" s="84"/>
      <c r="AK79" s="84"/>
      <c r="AL79" s="84"/>
      <c r="AM79" s="84">
        <v>1</v>
      </c>
      <c r="AN79" s="84"/>
      <c r="AO79" s="84"/>
      <c r="AP79" s="84"/>
      <c r="AQ79" s="84">
        <v>1</v>
      </c>
      <c r="AR79" s="84"/>
      <c r="AS79" s="84"/>
      <c r="AT79" s="84"/>
      <c r="AU79" s="84">
        <v>1</v>
      </c>
      <c r="AV79" s="84"/>
      <c r="AW79" s="84"/>
      <c r="AX79" s="84"/>
      <c r="AY79" s="84">
        <v>1</v>
      </c>
      <c r="AZ79" s="84"/>
      <c r="BA79" s="84"/>
      <c r="BB79" s="85"/>
      <c r="BC79" s="85">
        <v>1</v>
      </c>
      <c r="BD79" s="218">
        <f t="shared" ref="BD79" si="60">COUNTIF(H79:BC79,"1")</f>
        <v>12</v>
      </c>
      <c r="BE79" s="218">
        <f t="shared" ref="BE79" si="61">COUNTIF(H80:BC80,"1")</f>
        <v>0</v>
      </c>
      <c r="BF79" s="222">
        <f t="shared" ref="BF79" si="62">IFERROR(BE79/BD79,0%)</f>
        <v>0</v>
      </c>
      <c r="BG79" s="218" t="s">
        <v>123</v>
      </c>
      <c r="BH79" s="218" t="s">
        <v>123</v>
      </c>
      <c r="BI79" s="218" t="s">
        <v>123</v>
      </c>
      <c r="BJ79" s="218" t="s">
        <v>123</v>
      </c>
      <c r="BK79" s="268" t="s">
        <v>366</v>
      </c>
      <c r="BL79" s="209"/>
    </row>
    <row r="80" spans="1:64" s="53" customFormat="1" ht="16.5" customHeight="1" x14ac:dyDescent="0.35">
      <c r="A80" s="130"/>
      <c r="B80" s="229"/>
      <c r="C80" s="223"/>
      <c r="D80" s="71"/>
      <c r="E80" s="233"/>
      <c r="F80" s="278"/>
      <c r="G80" s="72" t="s">
        <v>10</v>
      </c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221"/>
      <c r="BE80" s="218"/>
      <c r="BF80" s="222"/>
      <c r="BG80" s="218"/>
      <c r="BH80" s="218"/>
      <c r="BI80" s="218"/>
      <c r="BJ80" s="218"/>
      <c r="BK80" s="268"/>
      <c r="BL80" s="210"/>
    </row>
    <row r="81" spans="1:64" s="53" customFormat="1" ht="16.5" customHeight="1" x14ac:dyDescent="0.35">
      <c r="A81" s="130"/>
      <c r="B81" s="229"/>
      <c r="C81" s="223" t="s">
        <v>77</v>
      </c>
      <c r="D81" s="69" t="s">
        <v>40</v>
      </c>
      <c r="E81" s="232" t="s">
        <v>149</v>
      </c>
      <c r="F81" s="277" t="s">
        <v>78</v>
      </c>
      <c r="G81" s="77" t="s">
        <v>9</v>
      </c>
      <c r="H81" s="77"/>
      <c r="I81" s="77"/>
      <c r="J81" s="77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>
        <v>1</v>
      </c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>
        <v>1</v>
      </c>
      <c r="AZ81" s="84"/>
      <c r="BA81" s="84"/>
      <c r="BB81" s="85"/>
      <c r="BC81" s="85"/>
      <c r="BD81" s="218">
        <f t="shared" ref="BD81" si="63">COUNTIF(H81:BC81,"1")</f>
        <v>2</v>
      </c>
      <c r="BE81" s="218">
        <f t="shared" ref="BE81" si="64">COUNTIF(H82:BC82,"1")</f>
        <v>0</v>
      </c>
      <c r="BF81" s="222">
        <f t="shared" ref="BF81" si="65">IFERROR(BE81/BD81,0%)</f>
        <v>0</v>
      </c>
      <c r="BG81" s="218" t="s">
        <v>123</v>
      </c>
      <c r="BH81" s="218" t="s">
        <v>123</v>
      </c>
      <c r="BI81" s="218" t="s">
        <v>123</v>
      </c>
      <c r="BJ81" s="218" t="s">
        <v>123</v>
      </c>
      <c r="BK81" s="268" t="s">
        <v>366</v>
      </c>
      <c r="BL81" s="209"/>
    </row>
    <row r="82" spans="1:64" s="53" customFormat="1" ht="16.5" customHeight="1" x14ac:dyDescent="0.35">
      <c r="A82" s="130"/>
      <c r="B82" s="229"/>
      <c r="C82" s="223"/>
      <c r="D82" s="71"/>
      <c r="E82" s="233"/>
      <c r="F82" s="278"/>
      <c r="G82" s="72" t="s">
        <v>10</v>
      </c>
      <c r="H82" s="79"/>
      <c r="I82" s="79"/>
      <c r="J82" s="72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221"/>
      <c r="BE82" s="218"/>
      <c r="BF82" s="222"/>
      <c r="BG82" s="218"/>
      <c r="BH82" s="218"/>
      <c r="BI82" s="218"/>
      <c r="BJ82" s="218"/>
      <c r="BK82" s="268"/>
      <c r="BL82" s="210"/>
    </row>
    <row r="83" spans="1:64" s="53" customFormat="1" ht="16.5" customHeight="1" x14ac:dyDescent="0.35">
      <c r="A83" s="301" t="s">
        <v>176</v>
      </c>
      <c r="B83" s="229"/>
      <c r="C83" s="223" t="s">
        <v>141</v>
      </c>
      <c r="D83" s="80" t="s">
        <v>40</v>
      </c>
      <c r="E83" s="279" t="s">
        <v>142</v>
      </c>
      <c r="F83" s="277" t="s">
        <v>78</v>
      </c>
      <c r="G83" s="77" t="s">
        <v>9</v>
      </c>
      <c r="H83" s="77"/>
      <c r="I83" s="77"/>
      <c r="J83" s="77"/>
      <c r="K83" s="84">
        <v>1</v>
      </c>
      <c r="L83" s="84"/>
      <c r="M83" s="84"/>
      <c r="N83" s="84"/>
      <c r="O83" s="84">
        <v>1</v>
      </c>
      <c r="P83" s="84"/>
      <c r="Q83" s="84"/>
      <c r="R83" s="84"/>
      <c r="S83" s="84">
        <v>1</v>
      </c>
      <c r="T83" s="84"/>
      <c r="U83" s="84"/>
      <c r="V83" s="84"/>
      <c r="W83" s="84">
        <v>1</v>
      </c>
      <c r="X83" s="84"/>
      <c r="Y83" s="84"/>
      <c r="Z83" s="84"/>
      <c r="AA83" s="84">
        <v>1</v>
      </c>
      <c r="AB83" s="84"/>
      <c r="AC83" s="84"/>
      <c r="AD83" s="84"/>
      <c r="AE83" s="84">
        <v>1</v>
      </c>
      <c r="AF83" s="84"/>
      <c r="AG83" s="84"/>
      <c r="AH83" s="84"/>
      <c r="AI83" s="84">
        <v>1</v>
      </c>
      <c r="AJ83" s="84"/>
      <c r="AK83" s="84"/>
      <c r="AL83" s="84"/>
      <c r="AM83" s="84">
        <v>1</v>
      </c>
      <c r="AN83" s="84"/>
      <c r="AO83" s="84"/>
      <c r="AP83" s="84"/>
      <c r="AQ83" s="84">
        <v>1</v>
      </c>
      <c r="AR83" s="84"/>
      <c r="AS83" s="84"/>
      <c r="AT83" s="84"/>
      <c r="AU83" s="84">
        <v>1</v>
      </c>
      <c r="AV83" s="84"/>
      <c r="AW83" s="84"/>
      <c r="AX83" s="84"/>
      <c r="AY83" s="84">
        <v>1</v>
      </c>
      <c r="AZ83" s="84"/>
      <c r="BA83" s="84"/>
      <c r="BB83" s="85"/>
      <c r="BC83" s="85">
        <v>1</v>
      </c>
      <c r="BD83" s="218">
        <f t="shared" ref="BD83" si="66">COUNTIF(H83:BC83,"1")</f>
        <v>12</v>
      </c>
      <c r="BE83" s="218">
        <f t="shared" ref="BE83" si="67">COUNTIF(H84:BC84,"1")</f>
        <v>0</v>
      </c>
      <c r="BF83" s="222">
        <f t="shared" ref="BF83" si="68">IFERROR(BE83/BD83,0%)</f>
        <v>0</v>
      </c>
      <c r="BG83" s="232" t="s">
        <v>123</v>
      </c>
      <c r="BH83" s="232" t="s">
        <v>123</v>
      </c>
      <c r="BI83" s="232" t="s">
        <v>123</v>
      </c>
      <c r="BJ83" s="232" t="s">
        <v>123</v>
      </c>
      <c r="BK83" s="268" t="s">
        <v>366</v>
      </c>
      <c r="BL83" s="71"/>
    </row>
    <row r="84" spans="1:64" s="53" customFormat="1" ht="16.5" customHeight="1" x14ac:dyDescent="0.35">
      <c r="A84" s="301"/>
      <c r="B84" s="229"/>
      <c r="C84" s="223"/>
      <c r="D84" s="81"/>
      <c r="E84" s="307"/>
      <c r="F84" s="278"/>
      <c r="G84" s="72" t="s">
        <v>10</v>
      </c>
      <c r="H84" s="79"/>
      <c r="I84" s="79"/>
      <c r="J84" s="72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221"/>
      <c r="BE84" s="218"/>
      <c r="BF84" s="222"/>
      <c r="BG84" s="233"/>
      <c r="BH84" s="233"/>
      <c r="BI84" s="233"/>
      <c r="BJ84" s="233"/>
      <c r="BK84" s="268"/>
      <c r="BL84" s="71"/>
    </row>
    <row r="85" spans="1:64" s="53" customFormat="1" ht="17.25" customHeight="1" x14ac:dyDescent="0.35">
      <c r="A85" s="130" t="s">
        <v>176</v>
      </c>
      <c r="B85" s="229"/>
      <c r="C85" s="224" t="s">
        <v>303</v>
      </c>
      <c r="D85" s="224" t="s">
        <v>119</v>
      </c>
      <c r="E85" s="224" t="s">
        <v>302</v>
      </c>
      <c r="F85" s="277" t="s">
        <v>78</v>
      </c>
      <c r="G85" s="77" t="s">
        <v>9</v>
      </c>
      <c r="H85" s="131"/>
      <c r="I85" s="131"/>
      <c r="J85" s="65"/>
      <c r="K85" s="131">
        <v>1</v>
      </c>
      <c r="L85" s="131"/>
      <c r="M85" s="131"/>
      <c r="N85" s="131"/>
      <c r="O85" s="131">
        <v>1</v>
      </c>
      <c r="P85" s="131"/>
      <c r="Q85" s="131"/>
      <c r="R85" s="131"/>
      <c r="S85" s="131">
        <v>1</v>
      </c>
      <c r="T85" s="131"/>
      <c r="U85" s="131"/>
      <c r="V85" s="131"/>
      <c r="W85" s="131">
        <v>1</v>
      </c>
      <c r="X85" s="131"/>
      <c r="Y85" s="131"/>
      <c r="Z85" s="131"/>
      <c r="AA85" s="131">
        <v>1</v>
      </c>
      <c r="AB85" s="131"/>
      <c r="AC85" s="131"/>
      <c r="AD85" s="131"/>
      <c r="AE85" s="131">
        <v>1</v>
      </c>
      <c r="AF85" s="131"/>
      <c r="AG85" s="131"/>
      <c r="AH85" s="131"/>
      <c r="AI85" s="131">
        <v>1</v>
      </c>
      <c r="AJ85" s="131"/>
      <c r="AK85" s="131"/>
      <c r="AL85" s="131"/>
      <c r="AM85" s="131">
        <v>1</v>
      </c>
      <c r="AN85" s="131"/>
      <c r="AO85" s="131"/>
      <c r="AP85" s="131"/>
      <c r="AQ85" s="131">
        <v>1</v>
      </c>
      <c r="AR85" s="131"/>
      <c r="AS85" s="131"/>
      <c r="AT85" s="131"/>
      <c r="AU85" s="131">
        <v>1</v>
      </c>
      <c r="AV85" s="131"/>
      <c r="AW85" s="131"/>
      <c r="AX85" s="131"/>
      <c r="AY85" s="131">
        <v>1</v>
      </c>
      <c r="AZ85" s="131"/>
      <c r="BA85" s="131"/>
      <c r="BB85" s="131"/>
      <c r="BC85" s="131">
        <v>1</v>
      </c>
      <c r="BD85" s="218">
        <f t="shared" ref="BD85" si="69">COUNTIF(H85:BC85,"1")</f>
        <v>12</v>
      </c>
      <c r="BE85" s="218">
        <f t="shared" ref="BE85" si="70">COUNTIF(H86:BC86,"1")</f>
        <v>0</v>
      </c>
      <c r="BF85" s="222">
        <f t="shared" ref="BF85" si="71">IFERROR(BE85/BD85,0%)</f>
        <v>0</v>
      </c>
      <c r="BG85" s="232" t="s">
        <v>123</v>
      </c>
      <c r="BH85" s="232" t="s">
        <v>123</v>
      </c>
      <c r="BI85" s="232" t="s">
        <v>123</v>
      </c>
      <c r="BJ85" s="232" t="s">
        <v>123</v>
      </c>
      <c r="BK85" s="268" t="s">
        <v>366</v>
      </c>
      <c r="BL85" s="71"/>
    </row>
    <row r="86" spans="1:64" s="53" customFormat="1" ht="17.25" customHeight="1" x14ac:dyDescent="0.35">
      <c r="A86" s="130"/>
      <c r="B86" s="210"/>
      <c r="C86" s="225"/>
      <c r="D86" s="225"/>
      <c r="E86" s="225"/>
      <c r="F86" s="278"/>
      <c r="G86" s="72" t="s">
        <v>10</v>
      </c>
      <c r="H86" s="79"/>
      <c r="I86" s="79"/>
      <c r="J86" s="72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132"/>
      <c r="AN86" s="133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221"/>
      <c r="BE86" s="218"/>
      <c r="BF86" s="222"/>
      <c r="BG86" s="233"/>
      <c r="BH86" s="233"/>
      <c r="BI86" s="233"/>
      <c r="BJ86" s="233"/>
      <c r="BK86" s="268"/>
      <c r="BL86" s="71"/>
    </row>
    <row r="87" spans="1:64" s="136" customFormat="1" ht="16.5" customHeight="1" x14ac:dyDescent="0.35">
      <c r="A87" s="319" t="s">
        <v>144</v>
      </c>
      <c r="B87" s="319"/>
      <c r="C87" s="319"/>
      <c r="D87" s="319"/>
      <c r="E87" s="319"/>
      <c r="F87" s="319"/>
      <c r="G87" s="319"/>
      <c r="H87" s="319"/>
      <c r="I87" s="319"/>
      <c r="J87" s="319"/>
      <c r="K87" s="319"/>
      <c r="L87" s="319"/>
      <c r="M87" s="319"/>
      <c r="N87" s="319"/>
      <c r="O87" s="319"/>
      <c r="P87" s="319"/>
      <c r="Q87" s="319"/>
      <c r="R87" s="319"/>
      <c r="S87" s="319"/>
      <c r="T87" s="319"/>
      <c r="U87" s="319"/>
      <c r="V87" s="319"/>
      <c r="W87" s="319"/>
      <c r="X87" s="319"/>
      <c r="Y87" s="319"/>
      <c r="Z87" s="319"/>
      <c r="AA87" s="319"/>
      <c r="AB87" s="319"/>
      <c r="AC87" s="319"/>
      <c r="AD87" s="319"/>
      <c r="AE87" s="319"/>
      <c r="AF87" s="319"/>
      <c r="AG87" s="319"/>
      <c r="AH87" s="319"/>
      <c r="AI87" s="319"/>
      <c r="AJ87" s="319"/>
      <c r="AK87" s="319"/>
      <c r="AL87" s="319"/>
      <c r="AM87" s="319"/>
      <c r="AN87" s="319"/>
      <c r="AO87" s="319"/>
      <c r="AP87" s="319"/>
      <c r="AQ87" s="319"/>
      <c r="AR87" s="319"/>
      <c r="AS87" s="319"/>
      <c r="AT87" s="319"/>
      <c r="AU87" s="319"/>
      <c r="AV87" s="319"/>
      <c r="AW87" s="319"/>
      <c r="AX87" s="319"/>
      <c r="AY87" s="319"/>
      <c r="AZ87" s="319"/>
      <c r="BA87" s="319"/>
      <c r="BB87" s="319"/>
      <c r="BC87" s="320"/>
      <c r="BD87" s="134">
        <f>SUM(BD67:BD86)</f>
        <v>84</v>
      </c>
      <c r="BE87" s="134">
        <f>SUM(BE69:BE82)</f>
        <v>0</v>
      </c>
      <c r="BF87" s="135">
        <f>(BE87/BD87)</f>
        <v>0</v>
      </c>
      <c r="BG87" s="113"/>
      <c r="BH87" s="113"/>
      <c r="BI87" s="113"/>
      <c r="BJ87" s="113"/>
      <c r="BK87" s="113"/>
      <c r="BL87" s="116"/>
    </row>
    <row r="88" spans="1:64" s="53" customFormat="1" ht="33" customHeight="1" x14ac:dyDescent="0.35">
      <c r="A88" s="130"/>
      <c r="B88" s="209" t="s">
        <v>151</v>
      </c>
      <c r="C88" s="211" t="s">
        <v>231</v>
      </c>
      <c r="D88" s="209" t="s">
        <v>40</v>
      </c>
      <c r="E88" s="269" t="s">
        <v>39</v>
      </c>
      <c r="F88" s="211" t="s">
        <v>162</v>
      </c>
      <c r="G88" s="77" t="s">
        <v>9</v>
      </c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>
        <v>1</v>
      </c>
      <c r="AC88" s="66"/>
      <c r="AD88" s="66"/>
      <c r="AE88" s="66"/>
      <c r="AF88" s="66"/>
      <c r="AG88" s="66"/>
      <c r="AH88" s="66"/>
      <c r="AI88" s="66">
        <v>1</v>
      </c>
      <c r="AJ88" s="66"/>
      <c r="AK88" s="66"/>
      <c r="AL88" s="66"/>
      <c r="AM88" s="66">
        <v>1</v>
      </c>
      <c r="AN88" s="66"/>
      <c r="AO88" s="66"/>
      <c r="AP88" s="66"/>
      <c r="AQ88" s="66">
        <v>1</v>
      </c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218">
        <f t="shared" ref="BD88" si="72">COUNTIF(H88:BC88,"1")</f>
        <v>4</v>
      </c>
      <c r="BE88" s="218">
        <f t="shared" ref="BE88" si="73">COUNTIF(H89:BC89,"1")</f>
        <v>0</v>
      </c>
      <c r="BF88" s="275">
        <f t="shared" ref="BF88" si="74">IFERROR(BE88/BD88,0%)</f>
        <v>0</v>
      </c>
      <c r="BG88" s="218" t="s">
        <v>123</v>
      </c>
      <c r="BH88" s="218" t="s">
        <v>123</v>
      </c>
      <c r="BI88" s="218" t="s">
        <v>123</v>
      </c>
      <c r="BJ88" s="218" t="s">
        <v>123</v>
      </c>
      <c r="BK88" s="268" t="s">
        <v>367</v>
      </c>
      <c r="BL88" s="209"/>
    </row>
    <row r="89" spans="1:64" s="53" customFormat="1" ht="31.5" customHeight="1" x14ac:dyDescent="0.35">
      <c r="A89" s="130"/>
      <c r="B89" s="229"/>
      <c r="C89" s="211"/>
      <c r="D89" s="210"/>
      <c r="E89" s="270"/>
      <c r="F89" s="211"/>
      <c r="G89" s="72" t="s">
        <v>10</v>
      </c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137"/>
      <c r="BC89" s="137"/>
      <c r="BD89" s="221"/>
      <c r="BE89" s="218"/>
      <c r="BF89" s="276"/>
      <c r="BG89" s="218"/>
      <c r="BH89" s="218"/>
      <c r="BI89" s="218"/>
      <c r="BJ89" s="218"/>
      <c r="BK89" s="268"/>
      <c r="BL89" s="210"/>
    </row>
    <row r="90" spans="1:64" s="53" customFormat="1" ht="32.25" customHeight="1" x14ac:dyDescent="0.35">
      <c r="A90" s="130"/>
      <c r="B90" s="229"/>
      <c r="C90" s="211" t="s">
        <v>304</v>
      </c>
      <c r="D90" s="209" t="s">
        <v>40</v>
      </c>
      <c r="E90" s="269" t="s">
        <v>79</v>
      </c>
      <c r="F90" s="211" t="s">
        <v>305</v>
      </c>
      <c r="G90" s="77" t="s">
        <v>9</v>
      </c>
      <c r="H90" s="66"/>
      <c r="I90" s="66"/>
      <c r="J90" s="66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>
        <v>1</v>
      </c>
      <c r="AF90" s="84"/>
      <c r="AG90" s="84"/>
      <c r="AH90" s="84"/>
      <c r="AI90" s="84">
        <v>1</v>
      </c>
      <c r="AJ90" s="84"/>
      <c r="AK90" s="84"/>
      <c r="AL90" s="84"/>
      <c r="AM90" s="84">
        <v>1</v>
      </c>
      <c r="AN90" s="84"/>
      <c r="AO90" s="84"/>
      <c r="AP90" s="84"/>
      <c r="AQ90" s="84">
        <v>1</v>
      </c>
      <c r="AR90" s="84"/>
      <c r="AS90" s="84"/>
      <c r="AT90" s="84"/>
      <c r="AU90" s="84">
        <v>1</v>
      </c>
      <c r="AV90" s="84"/>
      <c r="AW90" s="84"/>
      <c r="AX90" s="84"/>
      <c r="AY90" s="84">
        <v>1</v>
      </c>
      <c r="AZ90" s="84"/>
      <c r="BA90" s="84"/>
      <c r="BB90" s="85"/>
      <c r="BC90" s="85">
        <v>1</v>
      </c>
      <c r="BD90" s="218">
        <f t="shared" ref="BD90" si="75">COUNTIF(H90:BC90,"1")</f>
        <v>7</v>
      </c>
      <c r="BE90" s="218">
        <f t="shared" ref="BE90" si="76">COUNTIF(H91:BC91,"1")</f>
        <v>0</v>
      </c>
      <c r="BF90" s="275">
        <f t="shared" ref="BF90" si="77">IFERROR(BE90/BD90,0%)</f>
        <v>0</v>
      </c>
      <c r="BG90" s="218" t="s">
        <v>123</v>
      </c>
      <c r="BH90" s="218" t="s">
        <v>123</v>
      </c>
      <c r="BI90" s="218" t="s">
        <v>123</v>
      </c>
      <c r="BJ90" s="218" t="s">
        <v>123</v>
      </c>
      <c r="BK90" s="268" t="s">
        <v>367</v>
      </c>
      <c r="BL90" s="209"/>
    </row>
    <row r="91" spans="1:64" s="53" customFormat="1" ht="33.75" customHeight="1" x14ac:dyDescent="0.35">
      <c r="A91" s="130"/>
      <c r="B91" s="229"/>
      <c r="C91" s="211"/>
      <c r="D91" s="210"/>
      <c r="E91" s="270"/>
      <c r="F91" s="211"/>
      <c r="G91" s="72" t="s">
        <v>10</v>
      </c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137"/>
      <c r="BC91" s="137"/>
      <c r="BD91" s="221"/>
      <c r="BE91" s="218"/>
      <c r="BF91" s="276"/>
      <c r="BG91" s="218"/>
      <c r="BH91" s="218"/>
      <c r="BI91" s="218"/>
      <c r="BJ91" s="218"/>
      <c r="BK91" s="268"/>
      <c r="BL91" s="210"/>
    </row>
    <row r="92" spans="1:64" s="53" customFormat="1" ht="29.25" customHeight="1" x14ac:dyDescent="0.35">
      <c r="A92" s="130"/>
      <c r="B92" s="229"/>
      <c r="C92" s="211" t="s">
        <v>76</v>
      </c>
      <c r="D92" s="209" t="s">
        <v>40</v>
      </c>
      <c r="E92" s="269" t="s">
        <v>247</v>
      </c>
      <c r="F92" s="211" t="s">
        <v>163</v>
      </c>
      <c r="G92" s="77" t="s">
        <v>9</v>
      </c>
      <c r="H92" s="66"/>
      <c r="I92" s="66"/>
      <c r="J92" s="66"/>
      <c r="K92" s="84">
        <v>1</v>
      </c>
      <c r="L92" s="84"/>
      <c r="M92" s="84"/>
      <c r="N92" s="84"/>
      <c r="O92" s="84">
        <v>1</v>
      </c>
      <c r="P92" s="84"/>
      <c r="Q92" s="84"/>
      <c r="R92" s="84"/>
      <c r="S92" s="84">
        <v>1</v>
      </c>
      <c r="T92" s="84"/>
      <c r="U92" s="84"/>
      <c r="V92" s="84"/>
      <c r="W92" s="84">
        <v>1</v>
      </c>
      <c r="X92" s="84"/>
      <c r="Y92" s="84"/>
      <c r="Z92" s="84"/>
      <c r="AA92" s="84">
        <v>1</v>
      </c>
      <c r="AB92" s="84"/>
      <c r="AC92" s="84"/>
      <c r="AD92" s="84"/>
      <c r="AE92" s="84">
        <v>1</v>
      </c>
      <c r="AF92" s="84"/>
      <c r="AG92" s="84"/>
      <c r="AH92" s="84"/>
      <c r="AI92" s="84">
        <v>1</v>
      </c>
      <c r="AJ92" s="84"/>
      <c r="AK92" s="84"/>
      <c r="AL92" s="84"/>
      <c r="AM92" s="84">
        <v>1</v>
      </c>
      <c r="AN92" s="84"/>
      <c r="AO92" s="84"/>
      <c r="AP92" s="84"/>
      <c r="AQ92" s="84">
        <v>1</v>
      </c>
      <c r="AR92" s="84"/>
      <c r="AS92" s="84"/>
      <c r="AT92" s="84"/>
      <c r="AU92" s="84">
        <v>1</v>
      </c>
      <c r="AV92" s="84"/>
      <c r="AW92" s="84"/>
      <c r="AX92" s="84"/>
      <c r="AY92" s="84">
        <v>1</v>
      </c>
      <c r="AZ92" s="84"/>
      <c r="BA92" s="84"/>
      <c r="BB92" s="85"/>
      <c r="BC92" s="85">
        <v>1</v>
      </c>
      <c r="BD92" s="218">
        <f t="shared" ref="BD92" si="78">COUNTIF(H92:BC92,"1")</f>
        <v>12</v>
      </c>
      <c r="BE92" s="218">
        <f t="shared" ref="BE92" si="79">COUNTIF(H93:BC93,"1")</f>
        <v>0</v>
      </c>
      <c r="BF92" s="275">
        <f t="shared" ref="BF92" si="80">IFERROR(BE92/BD92,0%)</f>
        <v>0</v>
      </c>
      <c r="BG92" s="218" t="s">
        <v>123</v>
      </c>
      <c r="BH92" s="218" t="s">
        <v>123</v>
      </c>
      <c r="BI92" s="218" t="s">
        <v>123</v>
      </c>
      <c r="BJ92" s="218" t="s">
        <v>123</v>
      </c>
      <c r="BK92" s="268" t="s">
        <v>367</v>
      </c>
      <c r="BL92" s="209"/>
    </row>
    <row r="93" spans="1:64" s="53" customFormat="1" ht="16.5" customHeight="1" x14ac:dyDescent="0.35">
      <c r="A93" s="130"/>
      <c r="B93" s="229"/>
      <c r="C93" s="211"/>
      <c r="D93" s="210"/>
      <c r="E93" s="270"/>
      <c r="F93" s="211"/>
      <c r="G93" s="72" t="s">
        <v>10</v>
      </c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221"/>
      <c r="BE93" s="218"/>
      <c r="BF93" s="276"/>
      <c r="BG93" s="218"/>
      <c r="BH93" s="218"/>
      <c r="BI93" s="218"/>
      <c r="BJ93" s="218"/>
      <c r="BK93" s="268"/>
      <c r="BL93" s="210"/>
    </row>
    <row r="94" spans="1:64" s="53" customFormat="1" ht="16.5" customHeight="1" x14ac:dyDescent="0.35">
      <c r="A94" s="130"/>
      <c r="B94" s="229"/>
      <c r="C94" s="211" t="s">
        <v>164</v>
      </c>
      <c r="D94" s="224" t="s">
        <v>40</v>
      </c>
      <c r="E94" s="269" t="s">
        <v>80</v>
      </c>
      <c r="F94" s="211" t="s">
        <v>163</v>
      </c>
      <c r="G94" s="77" t="s">
        <v>9</v>
      </c>
      <c r="H94" s="66"/>
      <c r="I94" s="66"/>
      <c r="J94" s="66"/>
      <c r="K94" s="84">
        <v>1</v>
      </c>
      <c r="L94" s="84"/>
      <c r="M94" s="84"/>
      <c r="N94" s="84"/>
      <c r="O94" s="84">
        <v>1</v>
      </c>
      <c r="P94" s="84"/>
      <c r="Q94" s="84"/>
      <c r="R94" s="84"/>
      <c r="S94" s="84">
        <v>1</v>
      </c>
      <c r="T94" s="84"/>
      <c r="U94" s="84"/>
      <c r="V94" s="84"/>
      <c r="W94" s="84">
        <v>1</v>
      </c>
      <c r="X94" s="84"/>
      <c r="Y94" s="84"/>
      <c r="Z94" s="84"/>
      <c r="AA94" s="84">
        <v>1</v>
      </c>
      <c r="AB94" s="84"/>
      <c r="AC94" s="84"/>
      <c r="AD94" s="84"/>
      <c r="AE94" s="84">
        <v>1</v>
      </c>
      <c r="AF94" s="84"/>
      <c r="AG94" s="84"/>
      <c r="AH94" s="84"/>
      <c r="AI94" s="84">
        <v>1</v>
      </c>
      <c r="AJ94" s="84"/>
      <c r="AK94" s="84"/>
      <c r="AL94" s="84"/>
      <c r="AM94" s="84">
        <v>1</v>
      </c>
      <c r="AN94" s="84"/>
      <c r="AO94" s="84"/>
      <c r="AP94" s="84"/>
      <c r="AQ94" s="84">
        <v>1</v>
      </c>
      <c r="AR94" s="84"/>
      <c r="AS94" s="84"/>
      <c r="AT94" s="84"/>
      <c r="AU94" s="84">
        <v>1</v>
      </c>
      <c r="AV94" s="84"/>
      <c r="AW94" s="84"/>
      <c r="AX94" s="84"/>
      <c r="AY94" s="84">
        <v>1</v>
      </c>
      <c r="AZ94" s="84"/>
      <c r="BA94" s="84"/>
      <c r="BB94" s="85"/>
      <c r="BC94" s="85">
        <v>1</v>
      </c>
      <c r="BD94" s="218">
        <f t="shared" ref="BD94" si="81">COUNTIF(H94:BC94,"1")</f>
        <v>12</v>
      </c>
      <c r="BE94" s="218">
        <f t="shared" ref="BE94" si="82">COUNTIF(H95:BC95,"1")</f>
        <v>0</v>
      </c>
      <c r="BF94" s="275">
        <f t="shared" ref="BF94" si="83">IFERROR(BE94/BD94,0%)</f>
        <v>0</v>
      </c>
      <c r="BG94" s="218" t="s">
        <v>123</v>
      </c>
      <c r="BH94" s="218" t="s">
        <v>123</v>
      </c>
      <c r="BI94" s="218" t="s">
        <v>123</v>
      </c>
      <c r="BJ94" s="218" t="s">
        <v>123</v>
      </c>
      <c r="BK94" s="268" t="s">
        <v>367</v>
      </c>
      <c r="BL94" s="209"/>
    </row>
    <row r="95" spans="1:64" s="53" customFormat="1" ht="16.5" customHeight="1" x14ac:dyDescent="0.35">
      <c r="A95" s="130"/>
      <c r="B95" s="229"/>
      <c r="C95" s="211"/>
      <c r="D95" s="225"/>
      <c r="E95" s="270"/>
      <c r="F95" s="211"/>
      <c r="G95" s="72" t="s">
        <v>10</v>
      </c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221"/>
      <c r="BE95" s="218"/>
      <c r="BF95" s="276"/>
      <c r="BG95" s="218"/>
      <c r="BH95" s="218"/>
      <c r="BI95" s="218"/>
      <c r="BJ95" s="218"/>
      <c r="BK95" s="268"/>
      <c r="BL95" s="210"/>
    </row>
    <row r="96" spans="1:64" s="53" customFormat="1" ht="16.5" customHeight="1" x14ac:dyDescent="0.35">
      <c r="A96" s="130"/>
      <c r="B96" s="229"/>
      <c r="C96" s="211" t="s">
        <v>165</v>
      </c>
      <c r="D96" s="219" t="s">
        <v>42</v>
      </c>
      <c r="E96" s="282" t="s">
        <v>22</v>
      </c>
      <c r="F96" s="281" t="s">
        <v>81</v>
      </c>
      <c r="G96" s="77" t="s">
        <v>9</v>
      </c>
      <c r="H96" s="66"/>
      <c r="I96" s="66"/>
      <c r="J96" s="66"/>
      <c r="K96" s="84">
        <v>1</v>
      </c>
      <c r="L96" s="84"/>
      <c r="M96" s="84"/>
      <c r="N96" s="84"/>
      <c r="O96" s="84">
        <v>1</v>
      </c>
      <c r="P96" s="84"/>
      <c r="Q96" s="84"/>
      <c r="R96" s="84"/>
      <c r="S96" s="84">
        <v>1</v>
      </c>
      <c r="T96" s="84"/>
      <c r="U96" s="84"/>
      <c r="V96" s="84"/>
      <c r="W96" s="84">
        <v>1</v>
      </c>
      <c r="X96" s="84"/>
      <c r="Y96" s="84"/>
      <c r="Z96" s="84"/>
      <c r="AA96" s="84">
        <v>1</v>
      </c>
      <c r="AB96" s="84"/>
      <c r="AC96" s="84"/>
      <c r="AD96" s="84"/>
      <c r="AE96" s="84">
        <v>1</v>
      </c>
      <c r="AF96" s="84"/>
      <c r="AG96" s="84"/>
      <c r="AH96" s="84"/>
      <c r="AI96" s="84">
        <v>1</v>
      </c>
      <c r="AJ96" s="84"/>
      <c r="AK96" s="84"/>
      <c r="AL96" s="84"/>
      <c r="AM96" s="84">
        <v>1</v>
      </c>
      <c r="AN96" s="84"/>
      <c r="AO96" s="84"/>
      <c r="AP96" s="84"/>
      <c r="AQ96" s="84">
        <v>1</v>
      </c>
      <c r="AR96" s="84"/>
      <c r="AS96" s="84"/>
      <c r="AT96" s="84"/>
      <c r="AU96" s="84">
        <v>1</v>
      </c>
      <c r="AV96" s="84"/>
      <c r="AW96" s="84"/>
      <c r="AX96" s="84"/>
      <c r="AY96" s="84">
        <v>1</v>
      </c>
      <c r="AZ96" s="84"/>
      <c r="BA96" s="84"/>
      <c r="BB96" s="85"/>
      <c r="BC96" s="85">
        <v>1</v>
      </c>
      <c r="BD96" s="218">
        <f t="shared" ref="BD96" si="84">COUNTIF(H96:BC96,"1")</f>
        <v>12</v>
      </c>
      <c r="BE96" s="218">
        <f t="shared" ref="BE96" si="85">COUNTIF(H97:BC97,"1")</f>
        <v>0</v>
      </c>
      <c r="BF96" s="275">
        <f t="shared" ref="BF96" si="86">IFERROR(BE96/BD96,0%)</f>
        <v>0</v>
      </c>
      <c r="BG96" s="218" t="s">
        <v>123</v>
      </c>
      <c r="BH96" s="218" t="s">
        <v>123</v>
      </c>
      <c r="BI96" s="218" t="s">
        <v>123</v>
      </c>
      <c r="BJ96" s="218" t="s">
        <v>123</v>
      </c>
      <c r="BK96" s="268" t="s">
        <v>367</v>
      </c>
      <c r="BL96" s="209"/>
    </row>
    <row r="97" spans="1:64" s="53" customFormat="1" ht="16.5" customHeight="1" x14ac:dyDescent="0.35">
      <c r="A97" s="130"/>
      <c r="B97" s="229"/>
      <c r="C97" s="211"/>
      <c r="D97" s="220"/>
      <c r="E97" s="283"/>
      <c r="F97" s="281"/>
      <c r="G97" s="72" t="s">
        <v>10</v>
      </c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221"/>
      <c r="BE97" s="218"/>
      <c r="BF97" s="276"/>
      <c r="BG97" s="218"/>
      <c r="BH97" s="218"/>
      <c r="BI97" s="218"/>
      <c r="BJ97" s="218"/>
      <c r="BK97" s="268"/>
      <c r="BL97" s="210"/>
    </row>
    <row r="98" spans="1:64" s="53" customFormat="1" ht="16.5" customHeight="1" x14ac:dyDescent="0.35">
      <c r="A98" s="130"/>
      <c r="B98" s="229"/>
      <c r="C98" s="211" t="s">
        <v>166</v>
      </c>
      <c r="D98" s="219" t="s">
        <v>42</v>
      </c>
      <c r="E98" s="209" t="s">
        <v>82</v>
      </c>
      <c r="F98" s="211" t="s">
        <v>306</v>
      </c>
      <c r="G98" s="77" t="s">
        <v>9</v>
      </c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>
        <v>1</v>
      </c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>
        <v>1</v>
      </c>
      <c r="AZ98" s="66"/>
      <c r="BA98" s="66"/>
      <c r="BB98" s="66"/>
      <c r="BC98" s="66"/>
      <c r="BD98" s="218">
        <f t="shared" ref="BD98" si="87">COUNTIF(H98:BC98,"1")</f>
        <v>2</v>
      </c>
      <c r="BE98" s="218">
        <f t="shared" ref="BE98" si="88">COUNTIF(H99:BC99,"1")</f>
        <v>0</v>
      </c>
      <c r="BF98" s="275">
        <f t="shared" ref="BF98" si="89">IFERROR(BE98/BD98,0%)</f>
        <v>0</v>
      </c>
      <c r="BG98" s="218" t="s">
        <v>123</v>
      </c>
      <c r="BH98" s="218" t="s">
        <v>123</v>
      </c>
      <c r="BI98" s="218" t="s">
        <v>123</v>
      </c>
      <c r="BJ98" s="218" t="s">
        <v>123</v>
      </c>
      <c r="BK98" s="268" t="s">
        <v>367</v>
      </c>
      <c r="BL98" s="209"/>
    </row>
    <row r="99" spans="1:64" s="53" customFormat="1" ht="16.5" customHeight="1" x14ac:dyDescent="0.35">
      <c r="A99" s="130"/>
      <c r="B99" s="229"/>
      <c r="C99" s="211"/>
      <c r="D99" s="220"/>
      <c r="E99" s="210"/>
      <c r="F99" s="211"/>
      <c r="G99" s="72" t="s">
        <v>10</v>
      </c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221"/>
      <c r="BE99" s="218"/>
      <c r="BF99" s="276"/>
      <c r="BG99" s="218"/>
      <c r="BH99" s="218"/>
      <c r="BI99" s="218"/>
      <c r="BJ99" s="218"/>
      <c r="BK99" s="268"/>
      <c r="BL99" s="210"/>
    </row>
    <row r="100" spans="1:64" s="53" customFormat="1" ht="16.5" customHeight="1" x14ac:dyDescent="0.35">
      <c r="A100" s="130"/>
      <c r="B100" s="229"/>
      <c r="C100" s="211" t="s">
        <v>150</v>
      </c>
      <c r="D100" s="209" t="s">
        <v>40</v>
      </c>
      <c r="E100" s="269" t="s">
        <v>152</v>
      </c>
      <c r="F100" s="211" t="s">
        <v>161</v>
      </c>
      <c r="G100" s="77" t="s">
        <v>9</v>
      </c>
      <c r="H100" s="66"/>
      <c r="I100" s="66"/>
      <c r="J100" s="66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>
        <v>1</v>
      </c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5"/>
      <c r="BC100" s="85">
        <v>1</v>
      </c>
      <c r="BD100" s="218">
        <f t="shared" ref="BD100" si="90">COUNTIF(H100:BC100,"1")</f>
        <v>2</v>
      </c>
      <c r="BE100" s="218">
        <f t="shared" ref="BE100" si="91">COUNTIF(H101:BC101,"1")</f>
        <v>0</v>
      </c>
      <c r="BF100" s="275">
        <f t="shared" ref="BF100" si="92">IFERROR(BE100/BD100,0%)</f>
        <v>0</v>
      </c>
      <c r="BG100" s="218" t="s">
        <v>123</v>
      </c>
      <c r="BH100" s="218" t="s">
        <v>123</v>
      </c>
      <c r="BI100" s="218" t="s">
        <v>123</v>
      </c>
      <c r="BJ100" s="218" t="s">
        <v>123</v>
      </c>
      <c r="BK100" s="268" t="s">
        <v>367</v>
      </c>
      <c r="BL100" s="209"/>
    </row>
    <row r="101" spans="1:64" s="53" customFormat="1" ht="16.5" customHeight="1" x14ac:dyDescent="0.35">
      <c r="A101" s="130"/>
      <c r="B101" s="210"/>
      <c r="C101" s="211"/>
      <c r="D101" s="210"/>
      <c r="E101" s="270"/>
      <c r="F101" s="211"/>
      <c r="G101" s="72" t="s">
        <v>10</v>
      </c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221"/>
      <c r="BE101" s="218"/>
      <c r="BF101" s="276"/>
      <c r="BG101" s="218"/>
      <c r="BH101" s="218"/>
      <c r="BI101" s="218"/>
      <c r="BJ101" s="218"/>
      <c r="BK101" s="268"/>
      <c r="BL101" s="210"/>
    </row>
    <row r="102" spans="1:64" s="121" customFormat="1" ht="16.5" customHeight="1" x14ac:dyDescent="0.35">
      <c r="A102" s="319" t="s">
        <v>238</v>
      </c>
      <c r="B102" s="319"/>
      <c r="C102" s="319"/>
      <c r="D102" s="319"/>
      <c r="E102" s="319"/>
      <c r="F102" s="319"/>
      <c r="G102" s="319"/>
      <c r="H102" s="319"/>
      <c r="I102" s="319"/>
      <c r="J102" s="319"/>
      <c r="K102" s="319"/>
      <c r="L102" s="319"/>
      <c r="M102" s="319"/>
      <c r="N102" s="319"/>
      <c r="O102" s="319"/>
      <c r="P102" s="319"/>
      <c r="Q102" s="319"/>
      <c r="R102" s="319"/>
      <c r="S102" s="319"/>
      <c r="T102" s="319"/>
      <c r="U102" s="319"/>
      <c r="V102" s="319"/>
      <c r="W102" s="319"/>
      <c r="X102" s="319"/>
      <c r="Y102" s="319"/>
      <c r="Z102" s="319"/>
      <c r="AA102" s="319"/>
      <c r="AB102" s="319"/>
      <c r="AC102" s="319"/>
      <c r="AD102" s="319"/>
      <c r="AE102" s="319"/>
      <c r="AF102" s="319"/>
      <c r="AG102" s="319"/>
      <c r="AH102" s="319"/>
      <c r="AI102" s="319"/>
      <c r="AJ102" s="319"/>
      <c r="AK102" s="319"/>
      <c r="AL102" s="319"/>
      <c r="AM102" s="319"/>
      <c r="AN102" s="319"/>
      <c r="AO102" s="319"/>
      <c r="AP102" s="319"/>
      <c r="AQ102" s="319"/>
      <c r="AR102" s="319"/>
      <c r="AS102" s="319"/>
      <c r="AT102" s="319"/>
      <c r="AU102" s="319"/>
      <c r="AV102" s="319"/>
      <c r="AW102" s="319"/>
      <c r="AX102" s="319"/>
      <c r="AY102" s="319"/>
      <c r="AZ102" s="319"/>
      <c r="BA102" s="319"/>
      <c r="BB102" s="319"/>
      <c r="BC102" s="320"/>
      <c r="BD102" s="113">
        <f>SUM(BD88:BD101)</f>
        <v>51</v>
      </c>
      <c r="BE102" s="113">
        <f>SUM(BE88:BE101)</f>
        <v>0</v>
      </c>
      <c r="BF102" s="113">
        <f>SUM(BF88:BF99)</f>
        <v>0</v>
      </c>
      <c r="BG102" s="140"/>
      <c r="BH102" s="140"/>
      <c r="BI102" s="140"/>
      <c r="BJ102" s="140"/>
      <c r="BK102" s="140"/>
      <c r="BL102" s="141"/>
    </row>
    <row r="103" spans="1:64" s="53" customFormat="1" ht="29.25" customHeight="1" x14ac:dyDescent="0.35">
      <c r="A103" s="130"/>
      <c r="B103" s="263" t="s">
        <v>153</v>
      </c>
      <c r="C103" s="211" t="s">
        <v>231</v>
      </c>
      <c r="D103" s="209" t="s">
        <v>40</v>
      </c>
      <c r="E103" s="282" t="s">
        <v>39</v>
      </c>
      <c r="F103" s="211" t="s">
        <v>162</v>
      </c>
      <c r="G103" s="77" t="s">
        <v>9</v>
      </c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>
        <v>1</v>
      </c>
      <c r="T103" s="66"/>
      <c r="U103" s="66"/>
      <c r="V103" s="66"/>
      <c r="W103" s="66">
        <v>1</v>
      </c>
      <c r="X103" s="66"/>
      <c r="Y103" s="66"/>
      <c r="Z103" s="66"/>
      <c r="AA103" s="66"/>
      <c r="AB103" s="66"/>
      <c r="AC103" s="66"/>
      <c r="AD103" s="66"/>
      <c r="AE103" s="66">
        <v>1</v>
      </c>
      <c r="AF103" s="66"/>
      <c r="AG103" s="66"/>
      <c r="AH103" s="66"/>
      <c r="AI103" s="66"/>
      <c r="AJ103" s="66"/>
      <c r="AK103" s="66"/>
      <c r="AL103" s="66"/>
      <c r="AM103" s="66">
        <v>1</v>
      </c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218">
        <f t="shared" ref="BD103" si="93">COUNTIF(H103:BC103,"1")</f>
        <v>4</v>
      </c>
      <c r="BE103" s="218">
        <f t="shared" ref="BE103" si="94">COUNTIF(H104:BC104,"1")</f>
        <v>0</v>
      </c>
      <c r="BF103" s="275">
        <f t="shared" ref="BF103" si="95">IFERROR(BE103/BD103,0%)</f>
        <v>0</v>
      </c>
      <c r="BG103" s="335" t="s">
        <v>123</v>
      </c>
      <c r="BH103" s="335" t="s">
        <v>123</v>
      </c>
      <c r="BI103" s="335" t="s">
        <v>123</v>
      </c>
      <c r="BJ103" s="335" t="s">
        <v>123</v>
      </c>
      <c r="BK103" s="268" t="s">
        <v>367</v>
      </c>
      <c r="BL103" s="143"/>
    </row>
    <row r="104" spans="1:64" s="53" customFormat="1" ht="16.5" customHeight="1" x14ac:dyDescent="0.35">
      <c r="A104" s="130"/>
      <c r="B104" s="264"/>
      <c r="C104" s="211"/>
      <c r="D104" s="210"/>
      <c r="E104" s="283"/>
      <c r="F104" s="211"/>
      <c r="G104" s="72" t="s">
        <v>10</v>
      </c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221"/>
      <c r="BE104" s="218"/>
      <c r="BF104" s="276"/>
      <c r="BG104" s="336"/>
      <c r="BH104" s="336"/>
      <c r="BI104" s="336"/>
      <c r="BJ104" s="336"/>
      <c r="BK104" s="268"/>
      <c r="BL104" s="143"/>
    </row>
    <row r="105" spans="1:64" s="53" customFormat="1" ht="16.5" customHeight="1" x14ac:dyDescent="0.35">
      <c r="A105" s="130"/>
      <c r="B105" s="264"/>
      <c r="C105" s="211" t="s">
        <v>167</v>
      </c>
      <c r="D105" s="209" t="s">
        <v>40</v>
      </c>
      <c r="E105" s="269" t="s">
        <v>308</v>
      </c>
      <c r="F105" s="211" t="s">
        <v>157</v>
      </c>
      <c r="G105" s="77" t="s">
        <v>9</v>
      </c>
      <c r="H105" s="66"/>
      <c r="I105" s="66"/>
      <c r="J105" s="66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>
        <v>1</v>
      </c>
      <c r="AF105" s="84"/>
      <c r="AG105" s="84"/>
      <c r="AH105" s="84"/>
      <c r="AI105" s="84">
        <v>1</v>
      </c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>
        <v>1</v>
      </c>
      <c r="AV105" s="84"/>
      <c r="AW105" s="84"/>
      <c r="AX105" s="84"/>
      <c r="AY105" s="84"/>
      <c r="AZ105" s="84"/>
      <c r="BA105" s="84"/>
      <c r="BB105" s="85"/>
      <c r="BC105" s="85">
        <v>1</v>
      </c>
      <c r="BD105" s="218">
        <f t="shared" ref="BD105" si="96">COUNTIF(H105:BC105,"1")</f>
        <v>4</v>
      </c>
      <c r="BE105" s="218">
        <f t="shared" ref="BE105" si="97">COUNTIF(H106:BC106,"1")</f>
        <v>0</v>
      </c>
      <c r="BF105" s="275">
        <f t="shared" ref="BF105" si="98">IFERROR(BE105/BD105,0%)</f>
        <v>0</v>
      </c>
      <c r="BG105" s="335" t="s">
        <v>123</v>
      </c>
      <c r="BH105" s="335" t="s">
        <v>123</v>
      </c>
      <c r="BI105" s="335" t="s">
        <v>123</v>
      </c>
      <c r="BJ105" s="335" t="s">
        <v>123</v>
      </c>
      <c r="BK105" s="268" t="s">
        <v>367</v>
      </c>
      <c r="BL105" s="143"/>
    </row>
    <row r="106" spans="1:64" s="53" customFormat="1" ht="16.5" customHeight="1" x14ac:dyDescent="0.35">
      <c r="A106" s="130"/>
      <c r="B106" s="264"/>
      <c r="C106" s="211"/>
      <c r="D106" s="210"/>
      <c r="E106" s="270"/>
      <c r="F106" s="211"/>
      <c r="G106" s="72" t="s">
        <v>10</v>
      </c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221"/>
      <c r="BE106" s="218"/>
      <c r="BF106" s="276"/>
      <c r="BG106" s="336"/>
      <c r="BH106" s="336"/>
      <c r="BI106" s="336"/>
      <c r="BJ106" s="336"/>
      <c r="BK106" s="268"/>
      <c r="BL106" s="143"/>
    </row>
    <row r="107" spans="1:64" s="53" customFormat="1" ht="16.5" customHeight="1" x14ac:dyDescent="0.35">
      <c r="A107" s="130"/>
      <c r="B107" s="264"/>
      <c r="C107" s="211" t="s">
        <v>76</v>
      </c>
      <c r="D107" s="209" t="s">
        <v>40</v>
      </c>
      <c r="E107" s="269" t="s">
        <v>248</v>
      </c>
      <c r="F107" s="211" t="s">
        <v>307</v>
      </c>
      <c r="G107" s="77" t="s">
        <v>9</v>
      </c>
      <c r="H107" s="66"/>
      <c r="I107" s="66"/>
      <c r="J107" s="66"/>
      <c r="K107" s="84">
        <v>1</v>
      </c>
      <c r="L107" s="84"/>
      <c r="M107" s="84"/>
      <c r="N107" s="84"/>
      <c r="O107" s="84">
        <v>1</v>
      </c>
      <c r="P107" s="84"/>
      <c r="Q107" s="84"/>
      <c r="R107" s="84"/>
      <c r="S107" s="84">
        <v>1</v>
      </c>
      <c r="T107" s="84"/>
      <c r="U107" s="84"/>
      <c r="V107" s="84"/>
      <c r="W107" s="84">
        <v>1</v>
      </c>
      <c r="X107" s="84"/>
      <c r="Y107" s="84"/>
      <c r="Z107" s="84"/>
      <c r="AA107" s="84">
        <v>1</v>
      </c>
      <c r="AB107" s="84"/>
      <c r="AC107" s="84"/>
      <c r="AD107" s="84"/>
      <c r="AE107" s="84">
        <v>1</v>
      </c>
      <c r="AF107" s="84"/>
      <c r="AG107" s="84"/>
      <c r="AH107" s="84"/>
      <c r="AI107" s="84">
        <v>1</v>
      </c>
      <c r="AJ107" s="84"/>
      <c r="AK107" s="84"/>
      <c r="AL107" s="84"/>
      <c r="AM107" s="84">
        <v>1</v>
      </c>
      <c r="AN107" s="84"/>
      <c r="AO107" s="84"/>
      <c r="AP107" s="84"/>
      <c r="AQ107" s="84">
        <v>1</v>
      </c>
      <c r="AR107" s="84"/>
      <c r="AS107" s="84"/>
      <c r="AT107" s="84"/>
      <c r="AU107" s="84">
        <v>1</v>
      </c>
      <c r="AV107" s="84"/>
      <c r="AW107" s="84"/>
      <c r="AX107" s="84"/>
      <c r="AY107" s="84">
        <v>1</v>
      </c>
      <c r="AZ107" s="84"/>
      <c r="BA107" s="84"/>
      <c r="BB107" s="85"/>
      <c r="BC107" s="85">
        <v>1</v>
      </c>
      <c r="BD107" s="218">
        <f t="shared" ref="BD107" si="99">COUNTIF(H107:BC107,"1")</f>
        <v>12</v>
      </c>
      <c r="BE107" s="218">
        <f t="shared" ref="BE107" si="100">COUNTIF(H108:BC108,"1")</f>
        <v>0</v>
      </c>
      <c r="BF107" s="275">
        <f t="shared" ref="BF107" si="101">IFERROR(BE107/BD107,0%)</f>
        <v>0</v>
      </c>
      <c r="BG107" s="335" t="s">
        <v>123</v>
      </c>
      <c r="BH107" s="335" t="s">
        <v>123</v>
      </c>
      <c r="BI107" s="335" t="s">
        <v>123</v>
      </c>
      <c r="BJ107" s="335" t="s">
        <v>123</v>
      </c>
      <c r="BK107" s="268" t="s">
        <v>367</v>
      </c>
      <c r="BL107" s="143"/>
    </row>
    <row r="108" spans="1:64" s="53" customFormat="1" ht="16.5" customHeight="1" x14ac:dyDescent="0.35">
      <c r="A108" s="130"/>
      <c r="B108" s="264"/>
      <c r="C108" s="211"/>
      <c r="D108" s="210"/>
      <c r="E108" s="270"/>
      <c r="F108" s="211"/>
      <c r="G108" s="72" t="s">
        <v>10</v>
      </c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221"/>
      <c r="BE108" s="218"/>
      <c r="BF108" s="276"/>
      <c r="BG108" s="336"/>
      <c r="BH108" s="336"/>
      <c r="BI108" s="336"/>
      <c r="BJ108" s="336"/>
      <c r="BK108" s="268"/>
      <c r="BL108" s="143"/>
    </row>
    <row r="109" spans="1:64" s="53" customFormat="1" ht="16.5" customHeight="1" x14ac:dyDescent="0.35">
      <c r="A109" s="130"/>
      <c r="B109" s="264"/>
      <c r="C109" s="211" t="s">
        <v>168</v>
      </c>
      <c r="D109" s="224" t="s">
        <v>40</v>
      </c>
      <c r="E109" s="269" t="s">
        <v>169</v>
      </c>
      <c r="F109" s="211" t="s">
        <v>309</v>
      </c>
      <c r="G109" s="77" t="s">
        <v>9</v>
      </c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>
        <v>1</v>
      </c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6"/>
      <c r="AX109" s="66"/>
      <c r="AY109" s="66">
        <v>1</v>
      </c>
      <c r="AZ109" s="66"/>
      <c r="BA109" s="66"/>
      <c r="BB109" s="66"/>
      <c r="BC109" s="66"/>
      <c r="BD109" s="218">
        <f t="shared" ref="BD109" si="102">COUNTIF(H109:BC109,"1")</f>
        <v>2</v>
      </c>
      <c r="BE109" s="218">
        <f t="shared" ref="BE109" si="103">COUNTIF(H110:BC110,"1")</f>
        <v>0</v>
      </c>
      <c r="BF109" s="275">
        <f t="shared" ref="BF109" si="104">IFERROR(BE109/BD109,0%)</f>
        <v>0</v>
      </c>
      <c r="BG109" s="335" t="s">
        <v>123</v>
      </c>
      <c r="BH109" s="335" t="s">
        <v>123</v>
      </c>
      <c r="BI109" s="335" t="s">
        <v>123</v>
      </c>
      <c r="BJ109" s="335" t="s">
        <v>123</v>
      </c>
      <c r="BK109" s="268" t="s">
        <v>367</v>
      </c>
      <c r="BL109" s="143"/>
    </row>
    <row r="110" spans="1:64" s="53" customFormat="1" ht="16.5" customHeight="1" x14ac:dyDescent="0.35">
      <c r="A110" s="130"/>
      <c r="B110" s="264"/>
      <c r="C110" s="211"/>
      <c r="D110" s="225"/>
      <c r="E110" s="270"/>
      <c r="F110" s="211"/>
      <c r="G110" s="72" t="s">
        <v>10</v>
      </c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221"/>
      <c r="BE110" s="218"/>
      <c r="BF110" s="276"/>
      <c r="BG110" s="336"/>
      <c r="BH110" s="336"/>
      <c r="BI110" s="336"/>
      <c r="BJ110" s="336"/>
      <c r="BK110" s="268"/>
      <c r="BL110" s="143"/>
    </row>
    <row r="111" spans="1:64" s="53" customFormat="1" ht="16.5" customHeight="1" x14ac:dyDescent="0.35">
      <c r="A111" s="130"/>
      <c r="B111" s="264"/>
      <c r="C111" s="211" t="s">
        <v>150</v>
      </c>
      <c r="D111" s="209" t="s">
        <v>40</v>
      </c>
      <c r="E111" s="269" t="s">
        <v>152</v>
      </c>
      <c r="F111" s="211" t="s">
        <v>161</v>
      </c>
      <c r="G111" s="77" t="s">
        <v>9</v>
      </c>
      <c r="H111" s="66"/>
      <c r="I111" s="66"/>
      <c r="J111" s="66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>
        <v>1</v>
      </c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5"/>
      <c r="BC111" s="85">
        <v>1</v>
      </c>
      <c r="BD111" s="218">
        <f t="shared" ref="BD111" si="105">COUNTIF(H111:BC111,"1")</f>
        <v>2</v>
      </c>
      <c r="BE111" s="218">
        <f t="shared" ref="BE111" si="106">COUNTIF(H112:BC112,"1")</f>
        <v>0</v>
      </c>
      <c r="BF111" s="275">
        <f t="shared" ref="BF111" si="107">IFERROR(BE111/BD111,0%)</f>
        <v>0</v>
      </c>
      <c r="BG111" s="335" t="s">
        <v>123</v>
      </c>
      <c r="BH111" s="335" t="s">
        <v>123</v>
      </c>
      <c r="BI111" s="335" t="s">
        <v>123</v>
      </c>
      <c r="BJ111" s="335" t="s">
        <v>123</v>
      </c>
      <c r="BK111" s="268" t="s">
        <v>367</v>
      </c>
      <c r="BL111" s="143"/>
    </row>
    <row r="112" spans="1:64" s="53" customFormat="1" ht="16.5" customHeight="1" x14ac:dyDescent="0.35">
      <c r="A112" s="130"/>
      <c r="B112" s="265"/>
      <c r="C112" s="211"/>
      <c r="D112" s="210"/>
      <c r="E112" s="270"/>
      <c r="F112" s="211"/>
      <c r="G112" s="72" t="s">
        <v>10</v>
      </c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221"/>
      <c r="BE112" s="218"/>
      <c r="BF112" s="276"/>
      <c r="BG112" s="336"/>
      <c r="BH112" s="336"/>
      <c r="BI112" s="336"/>
      <c r="BJ112" s="336"/>
      <c r="BK112" s="268"/>
      <c r="BL112" s="143"/>
    </row>
    <row r="113" spans="1:64" s="136" customFormat="1" ht="16.5" customHeight="1" x14ac:dyDescent="0.35">
      <c r="A113" s="319" t="s">
        <v>145</v>
      </c>
      <c r="B113" s="319"/>
      <c r="C113" s="319"/>
      <c r="D113" s="319"/>
      <c r="E113" s="319"/>
      <c r="F113" s="319"/>
      <c r="G113" s="319"/>
      <c r="H113" s="319"/>
      <c r="I113" s="319"/>
      <c r="J113" s="319"/>
      <c r="K113" s="319"/>
      <c r="L113" s="319"/>
      <c r="M113" s="319"/>
      <c r="N113" s="319"/>
      <c r="O113" s="319"/>
      <c r="P113" s="319"/>
      <c r="Q113" s="319"/>
      <c r="R113" s="319"/>
      <c r="S113" s="319"/>
      <c r="T113" s="319"/>
      <c r="U113" s="319"/>
      <c r="V113" s="319"/>
      <c r="W113" s="319"/>
      <c r="X113" s="319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20"/>
      <c r="BD113" s="134">
        <f>SUM(BD103:BD112)</f>
        <v>24</v>
      </c>
      <c r="BE113" s="134">
        <f>SUM(BE103:BE112)</f>
        <v>0</v>
      </c>
      <c r="BF113" s="135">
        <f>(BE113/BD113)</f>
        <v>0</v>
      </c>
      <c r="BG113" s="113"/>
      <c r="BH113" s="113"/>
      <c r="BI113" s="113"/>
      <c r="BJ113" s="113"/>
      <c r="BK113" s="113"/>
      <c r="BL113" s="116"/>
    </row>
    <row r="114" spans="1:64" s="53" customFormat="1" ht="16.5" customHeight="1" x14ac:dyDescent="0.35">
      <c r="A114" s="371" t="s">
        <v>176</v>
      </c>
      <c r="B114" s="232" t="s">
        <v>154</v>
      </c>
      <c r="C114" s="211" t="s">
        <v>231</v>
      </c>
      <c r="D114" s="209" t="s">
        <v>40</v>
      </c>
      <c r="E114" s="269" t="s">
        <v>174</v>
      </c>
      <c r="F114" s="211" t="s">
        <v>310</v>
      </c>
      <c r="G114" s="77" t="s">
        <v>9</v>
      </c>
      <c r="H114" s="77"/>
      <c r="I114" s="77"/>
      <c r="J114" s="77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>
        <v>1</v>
      </c>
      <c r="AF114" s="84"/>
      <c r="AG114" s="84"/>
      <c r="AH114" s="84"/>
      <c r="AI114" s="84">
        <v>1</v>
      </c>
      <c r="AJ114" s="84"/>
      <c r="AK114" s="84"/>
      <c r="AL114" s="84"/>
      <c r="AM114" s="84">
        <v>1</v>
      </c>
      <c r="AN114" s="84"/>
      <c r="AO114" s="84"/>
      <c r="AP114" s="84"/>
      <c r="AQ114" s="84">
        <v>1</v>
      </c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5"/>
      <c r="BC114" s="85"/>
      <c r="BD114" s="218">
        <f t="shared" ref="BD114" si="108">COUNTIF(H114:BC114,"1")</f>
        <v>4</v>
      </c>
      <c r="BE114" s="218">
        <f t="shared" ref="BE114" si="109">COUNTIF(H115:BC115,"1")</f>
        <v>0</v>
      </c>
      <c r="BF114" s="222">
        <f t="shared" ref="BF114" si="110">IFERROR(BE114/BD114,0%)</f>
        <v>0</v>
      </c>
      <c r="BG114" s="232" t="s">
        <v>123</v>
      </c>
      <c r="BH114" s="232" t="s">
        <v>123</v>
      </c>
      <c r="BI114" s="232" t="s">
        <v>123</v>
      </c>
      <c r="BJ114" s="232" t="s">
        <v>123</v>
      </c>
      <c r="BK114" s="268" t="s">
        <v>367</v>
      </c>
      <c r="BL114" s="144"/>
    </row>
    <row r="115" spans="1:64" s="53" customFormat="1" ht="16.5" customHeight="1" x14ac:dyDescent="0.35">
      <c r="A115" s="371"/>
      <c r="B115" s="326"/>
      <c r="C115" s="211"/>
      <c r="D115" s="210"/>
      <c r="E115" s="270"/>
      <c r="F115" s="211"/>
      <c r="G115" s="72" t="s">
        <v>10</v>
      </c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137"/>
      <c r="BC115" s="137"/>
      <c r="BD115" s="221"/>
      <c r="BE115" s="218"/>
      <c r="BF115" s="222"/>
      <c r="BG115" s="233"/>
      <c r="BH115" s="233"/>
      <c r="BI115" s="233"/>
      <c r="BJ115" s="233"/>
      <c r="BK115" s="268"/>
      <c r="BL115" s="144"/>
    </row>
    <row r="116" spans="1:64" s="147" customFormat="1" ht="16.5" customHeight="1" x14ac:dyDescent="0.35">
      <c r="A116" s="371"/>
      <c r="B116" s="326"/>
      <c r="C116" s="223" t="s">
        <v>179</v>
      </c>
      <c r="D116" s="209" t="s">
        <v>40</v>
      </c>
      <c r="E116" s="266" t="s">
        <v>311</v>
      </c>
      <c r="F116" s="273" t="s">
        <v>95</v>
      </c>
      <c r="G116" s="77" t="s">
        <v>9</v>
      </c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  <c r="AB116" s="131"/>
      <c r="AC116" s="131"/>
      <c r="AD116" s="131"/>
      <c r="AE116" s="131">
        <v>1</v>
      </c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B116" s="78"/>
      <c r="BC116" s="78"/>
      <c r="BD116" s="218">
        <f t="shared" ref="BD116" si="111">COUNTIF(H116:BC116,"1")</f>
        <v>1</v>
      </c>
      <c r="BE116" s="218">
        <f t="shared" ref="BE116" si="112">COUNTIF(H117:BC117,"1")</f>
        <v>0</v>
      </c>
      <c r="BF116" s="222">
        <f t="shared" ref="BF116" si="113">IFERROR(BE116/BD116,0%)</f>
        <v>0</v>
      </c>
      <c r="BG116" s="145" t="s">
        <v>123</v>
      </c>
      <c r="BH116" s="145" t="s">
        <v>123</v>
      </c>
      <c r="BI116" s="145" t="s">
        <v>123</v>
      </c>
      <c r="BJ116" s="145" t="s">
        <v>123</v>
      </c>
      <c r="BK116" s="268" t="s">
        <v>367</v>
      </c>
      <c r="BL116" s="146"/>
    </row>
    <row r="117" spans="1:64" s="147" customFormat="1" ht="27.75" customHeight="1" x14ac:dyDescent="0.35">
      <c r="A117" s="371"/>
      <c r="B117" s="326"/>
      <c r="C117" s="223"/>
      <c r="D117" s="210"/>
      <c r="E117" s="302"/>
      <c r="F117" s="274"/>
      <c r="G117" s="72" t="s">
        <v>10</v>
      </c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9"/>
      <c r="BC117" s="149"/>
      <c r="BD117" s="221"/>
      <c r="BE117" s="218"/>
      <c r="BF117" s="222"/>
      <c r="BG117" s="145"/>
      <c r="BH117" s="145"/>
      <c r="BI117" s="145"/>
      <c r="BJ117" s="145"/>
      <c r="BK117" s="268"/>
      <c r="BL117" s="146"/>
    </row>
    <row r="118" spans="1:64" s="147" customFormat="1" ht="34.5" customHeight="1" x14ac:dyDescent="0.35">
      <c r="A118" s="371"/>
      <c r="B118" s="326"/>
      <c r="C118" s="223" t="s">
        <v>212</v>
      </c>
      <c r="D118" s="209" t="s">
        <v>40</v>
      </c>
      <c r="E118" s="302"/>
      <c r="F118" s="273" t="s">
        <v>95</v>
      </c>
      <c r="G118" s="77" t="s">
        <v>9</v>
      </c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>
        <v>1</v>
      </c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  <c r="AT118" s="131"/>
      <c r="AU118" s="131"/>
      <c r="AV118" s="131"/>
      <c r="AW118" s="131"/>
      <c r="AX118" s="131"/>
      <c r="AY118" s="131"/>
      <c r="AZ118" s="131"/>
      <c r="BA118" s="131"/>
      <c r="BB118" s="78"/>
      <c r="BC118" s="78"/>
      <c r="BD118" s="218">
        <f t="shared" ref="BD118" si="114">COUNTIF(H118:BC118,"1")</f>
        <v>1</v>
      </c>
      <c r="BE118" s="218">
        <f t="shared" ref="BE118" si="115">COUNTIF(H119:BC119,"1")</f>
        <v>0</v>
      </c>
      <c r="BF118" s="222">
        <f t="shared" ref="BF118" si="116">IFERROR(BE118/BD118,0%)</f>
        <v>0</v>
      </c>
      <c r="BG118" s="145" t="s">
        <v>123</v>
      </c>
      <c r="BH118" s="145" t="s">
        <v>123</v>
      </c>
      <c r="BI118" s="145" t="s">
        <v>123</v>
      </c>
      <c r="BJ118" s="145" t="s">
        <v>123</v>
      </c>
      <c r="BK118" s="268" t="s">
        <v>367</v>
      </c>
      <c r="BL118" s="146"/>
    </row>
    <row r="119" spans="1:64" s="147" customFormat="1" ht="16.5" customHeight="1" x14ac:dyDescent="0.35">
      <c r="A119" s="371"/>
      <c r="B119" s="326"/>
      <c r="C119" s="223"/>
      <c r="D119" s="210"/>
      <c r="E119" s="267"/>
      <c r="F119" s="274"/>
      <c r="G119" s="72" t="s">
        <v>10</v>
      </c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9"/>
      <c r="BC119" s="149"/>
      <c r="BD119" s="221"/>
      <c r="BE119" s="218"/>
      <c r="BF119" s="222"/>
      <c r="BG119" s="145"/>
      <c r="BH119" s="145"/>
      <c r="BI119" s="145"/>
      <c r="BJ119" s="145"/>
      <c r="BK119" s="268"/>
      <c r="BL119" s="146"/>
    </row>
    <row r="120" spans="1:64" s="147" customFormat="1" ht="16.5" customHeight="1" x14ac:dyDescent="0.35">
      <c r="A120" s="371"/>
      <c r="B120" s="326"/>
      <c r="C120" s="223" t="s">
        <v>180</v>
      </c>
      <c r="D120" s="209" t="s">
        <v>40</v>
      </c>
      <c r="E120" s="266" t="s">
        <v>181</v>
      </c>
      <c r="F120" s="273" t="s">
        <v>95</v>
      </c>
      <c r="G120" s="77" t="s">
        <v>9</v>
      </c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>
        <v>1</v>
      </c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78"/>
      <c r="BC120" s="78"/>
      <c r="BD120" s="218">
        <f t="shared" ref="BD120" si="117">COUNTIF(H120:BC120,"1")</f>
        <v>1</v>
      </c>
      <c r="BE120" s="218">
        <f t="shared" ref="BE120" si="118">COUNTIF(H121:BC121,"1")</f>
        <v>0</v>
      </c>
      <c r="BF120" s="222">
        <f t="shared" ref="BF120" si="119">IFERROR(BE120/BD120,0%)</f>
        <v>0</v>
      </c>
      <c r="BG120" s="145" t="s">
        <v>123</v>
      </c>
      <c r="BH120" s="145" t="s">
        <v>123</v>
      </c>
      <c r="BI120" s="145" t="s">
        <v>123</v>
      </c>
      <c r="BJ120" s="145" t="s">
        <v>123</v>
      </c>
      <c r="BK120" s="268" t="s">
        <v>367</v>
      </c>
      <c r="BL120" s="146"/>
    </row>
    <row r="121" spans="1:64" s="147" customFormat="1" ht="16.5" customHeight="1" x14ac:dyDescent="0.35">
      <c r="A121" s="371"/>
      <c r="B121" s="326"/>
      <c r="C121" s="223"/>
      <c r="D121" s="210"/>
      <c r="E121" s="267"/>
      <c r="F121" s="274"/>
      <c r="G121" s="72" t="s">
        <v>10</v>
      </c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9"/>
      <c r="BC121" s="149"/>
      <c r="BD121" s="221"/>
      <c r="BE121" s="218"/>
      <c r="BF121" s="222"/>
      <c r="BG121" s="145"/>
      <c r="BH121" s="145"/>
      <c r="BI121" s="145"/>
      <c r="BJ121" s="145"/>
      <c r="BK121" s="268"/>
      <c r="BL121" s="146"/>
    </row>
    <row r="122" spans="1:64" s="147" customFormat="1" ht="16.5" customHeight="1" x14ac:dyDescent="0.35">
      <c r="A122" s="371"/>
      <c r="B122" s="326"/>
      <c r="C122" s="223" t="s">
        <v>312</v>
      </c>
      <c r="D122" s="209" t="s">
        <v>40</v>
      </c>
      <c r="E122" s="266" t="s">
        <v>182</v>
      </c>
      <c r="F122" s="273" t="s">
        <v>95</v>
      </c>
      <c r="G122" s="77" t="s">
        <v>9</v>
      </c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>
        <v>1</v>
      </c>
      <c r="AJ122" s="131"/>
      <c r="AK122" s="131"/>
      <c r="AL122" s="131"/>
      <c r="AM122" s="131">
        <v>1</v>
      </c>
      <c r="AN122" s="131"/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1"/>
      <c r="AZ122" s="131"/>
      <c r="BA122" s="131"/>
      <c r="BB122" s="78"/>
      <c r="BC122" s="78"/>
      <c r="BD122" s="218">
        <f t="shared" ref="BD122" si="120">COUNTIF(H122:BC122,"1")</f>
        <v>2</v>
      </c>
      <c r="BE122" s="218">
        <f t="shared" ref="BE122" si="121">COUNTIF(H123:BC123,"1")</f>
        <v>0</v>
      </c>
      <c r="BF122" s="222">
        <f t="shared" ref="BF122" si="122">IFERROR(BE122/BD122,0%)</f>
        <v>0</v>
      </c>
      <c r="BG122" s="145" t="s">
        <v>123</v>
      </c>
      <c r="BH122" s="145" t="s">
        <v>123</v>
      </c>
      <c r="BI122" s="145" t="s">
        <v>123</v>
      </c>
      <c r="BJ122" s="145" t="s">
        <v>123</v>
      </c>
      <c r="BK122" s="268" t="s">
        <v>367</v>
      </c>
      <c r="BL122" s="146"/>
    </row>
    <row r="123" spans="1:64" s="147" customFormat="1" ht="16.5" customHeight="1" x14ac:dyDescent="0.35">
      <c r="A123" s="371"/>
      <c r="B123" s="326"/>
      <c r="C123" s="223"/>
      <c r="D123" s="210"/>
      <c r="E123" s="267"/>
      <c r="F123" s="274"/>
      <c r="G123" s="72" t="s">
        <v>10</v>
      </c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9"/>
      <c r="BC123" s="149"/>
      <c r="BD123" s="221"/>
      <c r="BE123" s="218"/>
      <c r="BF123" s="222"/>
      <c r="BG123" s="145" t="s">
        <v>123</v>
      </c>
      <c r="BH123" s="145" t="s">
        <v>123</v>
      </c>
      <c r="BI123" s="145" t="s">
        <v>123</v>
      </c>
      <c r="BJ123" s="145" t="s">
        <v>123</v>
      </c>
      <c r="BK123" s="268"/>
      <c r="BL123" s="146"/>
    </row>
    <row r="124" spans="1:64" s="53" customFormat="1" ht="16.5" customHeight="1" x14ac:dyDescent="0.35">
      <c r="A124" s="371"/>
      <c r="B124" s="326"/>
      <c r="C124" s="223" t="s">
        <v>13</v>
      </c>
      <c r="D124" s="209" t="s">
        <v>40</v>
      </c>
      <c r="E124" s="271" t="s">
        <v>24</v>
      </c>
      <c r="F124" s="211" t="s">
        <v>313</v>
      </c>
      <c r="G124" s="77" t="s">
        <v>9</v>
      </c>
      <c r="H124" s="66"/>
      <c r="I124" s="66"/>
      <c r="J124" s="66"/>
      <c r="K124" s="84">
        <v>1</v>
      </c>
      <c r="L124" s="84"/>
      <c r="M124" s="84"/>
      <c r="N124" s="84"/>
      <c r="O124" s="84">
        <v>1</v>
      </c>
      <c r="P124" s="84"/>
      <c r="Q124" s="84"/>
      <c r="R124" s="84"/>
      <c r="S124" s="84">
        <v>1</v>
      </c>
      <c r="T124" s="84"/>
      <c r="U124" s="84"/>
      <c r="V124" s="84"/>
      <c r="W124" s="84">
        <v>1</v>
      </c>
      <c r="X124" s="84"/>
      <c r="Y124" s="84"/>
      <c r="Z124" s="84"/>
      <c r="AA124" s="84">
        <v>1</v>
      </c>
      <c r="AB124" s="84"/>
      <c r="AC124" s="84"/>
      <c r="AD124" s="84"/>
      <c r="AE124" s="84">
        <v>1</v>
      </c>
      <c r="AF124" s="84"/>
      <c r="AG124" s="84"/>
      <c r="AH124" s="84"/>
      <c r="AI124" s="84">
        <v>1</v>
      </c>
      <c r="AJ124" s="84"/>
      <c r="AK124" s="84"/>
      <c r="AL124" s="84"/>
      <c r="AM124" s="84">
        <v>1</v>
      </c>
      <c r="AN124" s="84"/>
      <c r="AO124" s="84"/>
      <c r="AP124" s="84"/>
      <c r="AQ124" s="84">
        <v>1</v>
      </c>
      <c r="AR124" s="84"/>
      <c r="AS124" s="84"/>
      <c r="AT124" s="84"/>
      <c r="AU124" s="84">
        <v>1</v>
      </c>
      <c r="AV124" s="84"/>
      <c r="AW124" s="84"/>
      <c r="AX124" s="84"/>
      <c r="AY124" s="84">
        <v>1</v>
      </c>
      <c r="AZ124" s="84"/>
      <c r="BA124" s="84"/>
      <c r="BB124" s="85"/>
      <c r="BC124" s="85">
        <v>1</v>
      </c>
      <c r="BD124" s="218">
        <f t="shared" ref="BD124" si="123">COUNTIF(H124:BC124,"1")</f>
        <v>12</v>
      </c>
      <c r="BE124" s="218">
        <f t="shared" ref="BE124" si="124">COUNTIF(H125:BC125,"1")</f>
        <v>0</v>
      </c>
      <c r="BF124" s="222">
        <f t="shared" ref="BF124" si="125">IFERROR(BE124/BD124,0%)</f>
        <v>0</v>
      </c>
      <c r="BG124" s="232" t="s">
        <v>123</v>
      </c>
      <c r="BH124" s="232" t="s">
        <v>123</v>
      </c>
      <c r="BI124" s="232" t="s">
        <v>123</v>
      </c>
      <c r="BJ124" s="232" t="s">
        <v>123</v>
      </c>
      <c r="BK124" s="268" t="s">
        <v>367</v>
      </c>
      <c r="BL124" s="209"/>
    </row>
    <row r="125" spans="1:64" s="53" customFormat="1" ht="16.5" customHeight="1" x14ac:dyDescent="0.35">
      <c r="A125" s="371"/>
      <c r="B125" s="326"/>
      <c r="C125" s="223"/>
      <c r="D125" s="210"/>
      <c r="E125" s="272"/>
      <c r="F125" s="211"/>
      <c r="G125" s="72" t="s">
        <v>10</v>
      </c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9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221"/>
      <c r="BE125" s="218"/>
      <c r="BF125" s="222"/>
      <c r="BG125" s="233"/>
      <c r="BH125" s="233"/>
      <c r="BI125" s="233"/>
      <c r="BJ125" s="233"/>
      <c r="BK125" s="268"/>
      <c r="BL125" s="210"/>
    </row>
    <row r="126" spans="1:64" s="53" customFormat="1" ht="16.5" customHeight="1" x14ac:dyDescent="0.35">
      <c r="A126" s="371"/>
      <c r="B126" s="326"/>
      <c r="C126" s="308" t="s">
        <v>14</v>
      </c>
      <c r="D126" s="209" t="s">
        <v>42</v>
      </c>
      <c r="E126" s="269" t="s">
        <v>58</v>
      </c>
      <c r="F126" s="211" t="s">
        <v>314</v>
      </c>
      <c r="G126" s="77" t="s">
        <v>9</v>
      </c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>
        <v>1</v>
      </c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7"/>
      <c r="BC126" s="67"/>
      <c r="BD126" s="218">
        <f t="shared" ref="BD126" si="126">COUNTIF(H126:BC126,"1")</f>
        <v>1</v>
      </c>
      <c r="BE126" s="218">
        <f t="shared" ref="BE126" si="127">COUNTIF(H127:BC127,"1")</f>
        <v>0</v>
      </c>
      <c r="BF126" s="222">
        <f t="shared" ref="BF126" si="128">IFERROR(BE126/BD126,0%)</f>
        <v>0</v>
      </c>
      <c r="BG126" s="232" t="s">
        <v>123</v>
      </c>
      <c r="BH126" s="232" t="s">
        <v>123</v>
      </c>
      <c r="BI126" s="232" t="s">
        <v>123</v>
      </c>
      <c r="BJ126" s="232" t="s">
        <v>123</v>
      </c>
      <c r="BK126" s="268" t="s">
        <v>367</v>
      </c>
      <c r="BL126" s="209"/>
    </row>
    <row r="127" spans="1:64" s="53" customFormat="1" ht="16.5" customHeight="1" x14ac:dyDescent="0.35">
      <c r="A127" s="371"/>
      <c r="B127" s="326"/>
      <c r="C127" s="308"/>
      <c r="D127" s="210"/>
      <c r="E127" s="270"/>
      <c r="F127" s="211"/>
      <c r="G127" s="72" t="s">
        <v>10</v>
      </c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143"/>
      <c r="BC127" s="143"/>
      <c r="BD127" s="221"/>
      <c r="BE127" s="218"/>
      <c r="BF127" s="222"/>
      <c r="BG127" s="233"/>
      <c r="BH127" s="233"/>
      <c r="BI127" s="233"/>
      <c r="BJ127" s="233"/>
      <c r="BK127" s="268"/>
      <c r="BL127" s="210"/>
    </row>
    <row r="128" spans="1:64" s="53" customFormat="1" ht="16.5" customHeight="1" x14ac:dyDescent="0.35">
      <c r="A128" s="371"/>
      <c r="B128" s="326"/>
      <c r="C128" s="211" t="s">
        <v>15</v>
      </c>
      <c r="D128" s="209" t="s">
        <v>40</v>
      </c>
      <c r="E128" s="269" t="s">
        <v>315</v>
      </c>
      <c r="F128" s="223" t="s">
        <v>173</v>
      </c>
      <c r="G128" s="77" t="s">
        <v>9</v>
      </c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>
        <v>1</v>
      </c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67"/>
      <c r="BC128" s="67"/>
      <c r="BD128" s="218">
        <f t="shared" ref="BD128" si="129">COUNTIF(H128:BC128,"1")</f>
        <v>1</v>
      </c>
      <c r="BE128" s="218">
        <f t="shared" ref="BE128" si="130">COUNTIF(H129:BC129,"1")</f>
        <v>0</v>
      </c>
      <c r="BF128" s="222">
        <f t="shared" ref="BF128" si="131">IFERROR(BE128/BD128,0%)</f>
        <v>0</v>
      </c>
      <c r="BG128" s="232" t="s">
        <v>123</v>
      </c>
      <c r="BH128" s="232" t="s">
        <v>123</v>
      </c>
      <c r="BI128" s="232" t="s">
        <v>123</v>
      </c>
      <c r="BJ128" s="232" t="s">
        <v>123</v>
      </c>
      <c r="BK128" s="268" t="s">
        <v>367</v>
      </c>
      <c r="BL128" s="209"/>
    </row>
    <row r="129" spans="1:64" s="53" customFormat="1" ht="16.5" customHeight="1" x14ac:dyDescent="0.35">
      <c r="A129" s="371"/>
      <c r="B129" s="326"/>
      <c r="C129" s="211"/>
      <c r="D129" s="210"/>
      <c r="E129" s="270"/>
      <c r="F129" s="223"/>
      <c r="G129" s="72" t="s">
        <v>10</v>
      </c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143"/>
      <c r="BC129" s="143"/>
      <c r="BD129" s="221"/>
      <c r="BE129" s="218"/>
      <c r="BF129" s="222"/>
      <c r="BG129" s="233"/>
      <c r="BH129" s="233"/>
      <c r="BI129" s="233"/>
      <c r="BJ129" s="233"/>
      <c r="BK129" s="268"/>
      <c r="BL129" s="210"/>
    </row>
    <row r="130" spans="1:64" s="53" customFormat="1" ht="16.5" customHeight="1" x14ac:dyDescent="0.35">
      <c r="A130" s="371"/>
      <c r="B130" s="326"/>
      <c r="C130" s="211" t="s">
        <v>150</v>
      </c>
      <c r="D130" s="209" t="s">
        <v>40</v>
      </c>
      <c r="E130" s="269" t="s">
        <v>152</v>
      </c>
      <c r="F130" s="211" t="s">
        <v>316</v>
      </c>
      <c r="G130" s="77" t="s">
        <v>9</v>
      </c>
      <c r="H130" s="65"/>
      <c r="I130" s="65"/>
      <c r="J130" s="65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>
        <v>1</v>
      </c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5"/>
      <c r="BC130" s="85">
        <v>1</v>
      </c>
      <c r="BD130" s="218">
        <f t="shared" ref="BD130" si="132">COUNTIF(H130:BC130,"1")</f>
        <v>2</v>
      </c>
      <c r="BE130" s="218">
        <f t="shared" ref="BE130" si="133">COUNTIF(H131:BC131,"1")</f>
        <v>0</v>
      </c>
      <c r="BF130" s="222">
        <f t="shared" ref="BF130" si="134">IFERROR(BE130/BD130,0%)</f>
        <v>0</v>
      </c>
      <c r="BG130" s="75" t="s">
        <v>123</v>
      </c>
      <c r="BH130" s="75" t="s">
        <v>123</v>
      </c>
      <c r="BI130" s="75" t="s">
        <v>123</v>
      </c>
      <c r="BJ130" s="75" t="s">
        <v>123</v>
      </c>
      <c r="BK130" s="268" t="s">
        <v>367</v>
      </c>
      <c r="BL130" s="71"/>
    </row>
    <row r="131" spans="1:64" s="53" customFormat="1" ht="16.5" customHeight="1" x14ac:dyDescent="0.35">
      <c r="A131" s="371"/>
      <c r="B131" s="233"/>
      <c r="C131" s="211"/>
      <c r="D131" s="210"/>
      <c r="E131" s="270"/>
      <c r="F131" s="211"/>
      <c r="G131" s="72" t="s">
        <v>10</v>
      </c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143"/>
      <c r="BC131" s="143"/>
      <c r="BD131" s="221"/>
      <c r="BE131" s="218"/>
      <c r="BF131" s="222"/>
      <c r="BG131" s="75"/>
      <c r="BH131" s="75"/>
      <c r="BI131" s="75"/>
      <c r="BJ131" s="75"/>
      <c r="BK131" s="268"/>
      <c r="BL131" s="71"/>
    </row>
    <row r="132" spans="1:64" s="121" customFormat="1" ht="16.5" customHeight="1" x14ac:dyDescent="0.35">
      <c r="A132" s="319" t="s">
        <v>237</v>
      </c>
      <c r="B132" s="319"/>
      <c r="C132" s="319"/>
      <c r="D132" s="319"/>
      <c r="E132" s="319"/>
      <c r="F132" s="319"/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  <c r="R132" s="319"/>
      <c r="S132" s="319"/>
      <c r="T132" s="319"/>
      <c r="U132" s="319"/>
      <c r="V132" s="319"/>
      <c r="W132" s="319"/>
      <c r="X132" s="319"/>
      <c r="Y132" s="319"/>
      <c r="Z132" s="319"/>
      <c r="AA132" s="319"/>
      <c r="AB132" s="319"/>
      <c r="AC132" s="319"/>
      <c r="AD132" s="319"/>
      <c r="AE132" s="319"/>
      <c r="AF132" s="319"/>
      <c r="AG132" s="319"/>
      <c r="AH132" s="319"/>
      <c r="AI132" s="319"/>
      <c r="AJ132" s="319"/>
      <c r="AK132" s="319"/>
      <c r="AL132" s="319"/>
      <c r="AM132" s="319"/>
      <c r="AN132" s="319"/>
      <c r="AO132" s="319"/>
      <c r="AP132" s="319"/>
      <c r="AQ132" s="319"/>
      <c r="AR132" s="319"/>
      <c r="AS132" s="319"/>
      <c r="AT132" s="319"/>
      <c r="AU132" s="319"/>
      <c r="AV132" s="319"/>
      <c r="AW132" s="319"/>
      <c r="AX132" s="319"/>
      <c r="AY132" s="319"/>
      <c r="AZ132" s="319"/>
      <c r="BA132" s="319"/>
      <c r="BB132" s="319"/>
      <c r="BC132" s="320"/>
      <c r="BD132" s="113">
        <f>SUM(BD114:BD131)</f>
        <v>25</v>
      </c>
      <c r="BE132" s="113">
        <f>SUM(BE114:BE131)</f>
        <v>0</v>
      </c>
      <c r="BF132" s="113">
        <f>SUM(BF114:BF131)</f>
        <v>0</v>
      </c>
      <c r="BG132" s="140"/>
      <c r="BH132" s="140"/>
      <c r="BI132" s="140"/>
      <c r="BJ132" s="140"/>
      <c r="BK132" s="140"/>
      <c r="BL132" s="141"/>
    </row>
    <row r="133" spans="1:64" s="53" customFormat="1" ht="16.5" customHeight="1" x14ac:dyDescent="0.35">
      <c r="A133" s="340" t="s">
        <v>176</v>
      </c>
      <c r="B133" s="232" t="s">
        <v>317</v>
      </c>
      <c r="C133" s="211" t="s">
        <v>322</v>
      </c>
      <c r="D133" s="209" t="s">
        <v>40</v>
      </c>
      <c r="E133" s="269" t="s">
        <v>174</v>
      </c>
      <c r="F133" s="211" t="s">
        <v>318</v>
      </c>
      <c r="G133" s="77" t="s">
        <v>9</v>
      </c>
      <c r="H133" s="77"/>
      <c r="I133" s="77"/>
      <c r="J133" s="77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>
        <v>1</v>
      </c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5"/>
      <c r="BC133" s="85">
        <v>1</v>
      </c>
      <c r="BD133" s="218">
        <f t="shared" ref="BD133" si="135">COUNTIF(H133:BC133,"1")</f>
        <v>2</v>
      </c>
      <c r="BE133" s="218">
        <f t="shared" ref="BE133" si="136">COUNTIF(H134:BC134,"1")</f>
        <v>0</v>
      </c>
      <c r="BF133" s="222">
        <f t="shared" ref="BF133" si="137">IFERROR(BE133/BD133,0%)</f>
        <v>0</v>
      </c>
      <c r="BG133" s="232" t="s">
        <v>123</v>
      </c>
      <c r="BH133" s="232" t="s">
        <v>123</v>
      </c>
      <c r="BI133" s="232" t="s">
        <v>123</v>
      </c>
      <c r="BJ133" s="232" t="s">
        <v>123</v>
      </c>
      <c r="BK133" s="268" t="s">
        <v>367</v>
      </c>
      <c r="BL133" s="144"/>
    </row>
    <row r="134" spans="1:64" s="53" customFormat="1" ht="16.5" customHeight="1" x14ac:dyDescent="0.35">
      <c r="A134" s="340"/>
      <c r="B134" s="326"/>
      <c r="C134" s="211"/>
      <c r="D134" s="210"/>
      <c r="E134" s="270"/>
      <c r="F134" s="211"/>
      <c r="G134" s="72" t="s">
        <v>10</v>
      </c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137"/>
      <c r="BC134" s="137"/>
      <c r="BD134" s="221"/>
      <c r="BE134" s="218"/>
      <c r="BF134" s="222"/>
      <c r="BG134" s="233"/>
      <c r="BH134" s="233"/>
      <c r="BI134" s="233"/>
      <c r="BJ134" s="233"/>
      <c r="BK134" s="268"/>
      <c r="BL134" s="144"/>
    </row>
    <row r="135" spans="1:64" s="53" customFormat="1" ht="13.5" customHeight="1" x14ac:dyDescent="0.35">
      <c r="A135" s="340"/>
      <c r="B135" s="326"/>
      <c r="C135" s="223" t="s">
        <v>16</v>
      </c>
      <c r="D135" s="209" t="s">
        <v>40</v>
      </c>
      <c r="E135" s="271" t="s">
        <v>25</v>
      </c>
      <c r="F135" s="211" t="s">
        <v>319</v>
      </c>
      <c r="G135" s="77" t="s">
        <v>9</v>
      </c>
      <c r="H135" s="65"/>
      <c r="I135" s="65"/>
      <c r="J135" s="65"/>
      <c r="K135" s="84">
        <v>1</v>
      </c>
      <c r="L135" s="84"/>
      <c r="M135" s="84"/>
      <c r="N135" s="84"/>
      <c r="O135" s="84">
        <v>1</v>
      </c>
      <c r="P135" s="84"/>
      <c r="Q135" s="84"/>
      <c r="R135" s="84"/>
      <c r="S135" s="84">
        <v>1</v>
      </c>
      <c r="T135" s="84"/>
      <c r="U135" s="84"/>
      <c r="V135" s="84"/>
      <c r="W135" s="84">
        <v>1</v>
      </c>
      <c r="X135" s="84"/>
      <c r="Y135" s="84"/>
      <c r="Z135" s="84"/>
      <c r="AA135" s="84">
        <v>1</v>
      </c>
      <c r="AB135" s="84"/>
      <c r="AC135" s="84"/>
      <c r="AD135" s="84"/>
      <c r="AE135" s="84">
        <v>1</v>
      </c>
      <c r="AF135" s="84"/>
      <c r="AG135" s="84"/>
      <c r="AH135" s="84"/>
      <c r="AI135" s="84">
        <v>1</v>
      </c>
      <c r="AJ135" s="84"/>
      <c r="AK135" s="84"/>
      <c r="AL135" s="84"/>
      <c r="AM135" s="84">
        <v>1</v>
      </c>
      <c r="AN135" s="84"/>
      <c r="AO135" s="84"/>
      <c r="AP135" s="84"/>
      <c r="AQ135" s="84">
        <v>1</v>
      </c>
      <c r="AR135" s="84"/>
      <c r="AS135" s="84"/>
      <c r="AT135" s="84"/>
      <c r="AU135" s="84">
        <v>1</v>
      </c>
      <c r="AV135" s="84"/>
      <c r="AW135" s="84"/>
      <c r="AX135" s="84"/>
      <c r="AY135" s="84">
        <v>1</v>
      </c>
      <c r="AZ135" s="84"/>
      <c r="BA135" s="84"/>
      <c r="BB135" s="85"/>
      <c r="BC135" s="85">
        <v>1</v>
      </c>
      <c r="BD135" s="218">
        <f t="shared" ref="BD135" si="138">COUNTIF(H135:BC135,"1")</f>
        <v>12</v>
      </c>
      <c r="BE135" s="218">
        <f t="shared" ref="BE135" si="139">COUNTIF(H136:BC136,"1")</f>
        <v>0</v>
      </c>
      <c r="BF135" s="222">
        <f t="shared" ref="BF135" si="140">IFERROR(BE135/BD135,0%)</f>
        <v>0</v>
      </c>
      <c r="BG135" s="232" t="s">
        <v>123</v>
      </c>
      <c r="BH135" s="232" t="s">
        <v>123</v>
      </c>
      <c r="BI135" s="232" t="s">
        <v>123</v>
      </c>
      <c r="BJ135" s="232" t="s">
        <v>123</v>
      </c>
      <c r="BK135" s="268" t="s">
        <v>367</v>
      </c>
      <c r="BL135" s="209"/>
    </row>
    <row r="136" spans="1:64" s="53" customFormat="1" ht="13.5" customHeight="1" x14ac:dyDescent="0.35">
      <c r="A136" s="340"/>
      <c r="B136" s="326"/>
      <c r="C136" s="223"/>
      <c r="D136" s="210"/>
      <c r="E136" s="272"/>
      <c r="F136" s="211"/>
      <c r="G136" s="72" t="s">
        <v>10</v>
      </c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143"/>
      <c r="BC136" s="143"/>
      <c r="BD136" s="221"/>
      <c r="BE136" s="218"/>
      <c r="BF136" s="222"/>
      <c r="BG136" s="233"/>
      <c r="BH136" s="233"/>
      <c r="BI136" s="233"/>
      <c r="BJ136" s="233"/>
      <c r="BK136" s="268"/>
      <c r="BL136" s="210"/>
    </row>
    <row r="137" spans="1:64" s="53" customFormat="1" ht="13.5" customHeight="1" x14ac:dyDescent="0.35">
      <c r="A137" s="340"/>
      <c r="B137" s="326"/>
      <c r="C137" s="223" t="s">
        <v>17</v>
      </c>
      <c r="D137" s="209" t="s">
        <v>42</v>
      </c>
      <c r="E137" s="271" t="s">
        <v>99</v>
      </c>
      <c r="F137" s="211" t="s">
        <v>318</v>
      </c>
      <c r="G137" s="77" t="s">
        <v>9</v>
      </c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>
        <v>1</v>
      </c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7"/>
      <c r="BC137" s="67"/>
      <c r="BD137" s="218">
        <f t="shared" ref="BD137" si="141">COUNTIF(H137:BC137,"1")</f>
        <v>1</v>
      </c>
      <c r="BE137" s="218">
        <f t="shared" ref="BE137" si="142">COUNTIF(H138:BC138,"1")</f>
        <v>0</v>
      </c>
      <c r="BF137" s="222">
        <f t="shared" ref="BF137" si="143">IFERROR(BE137/BD137,0%)</f>
        <v>0</v>
      </c>
      <c r="BG137" s="232" t="s">
        <v>123</v>
      </c>
      <c r="BH137" s="232" t="s">
        <v>123</v>
      </c>
      <c r="BI137" s="232" t="s">
        <v>123</v>
      </c>
      <c r="BJ137" s="232" t="s">
        <v>123</v>
      </c>
      <c r="BK137" s="268" t="s">
        <v>367</v>
      </c>
      <c r="BL137" s="209"/>
    </row>
    <row r="138" spans="1:64" s="53" customFormat="1" ht="13.5" customHeight="1" x14ac:dyDescent="0.35">
      <c r="A138" s="340"/>
      <c r="B138" s="326"/>
      <c r="C138" s="223"/>
      <c r="D138" s="210"/>
      <c r="E138" s="272"/>
      <c r="F138" s="211"/>
      <c r="G138" s="72" t="s">
        <v>10</v>
      </c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137"/>
      <c r="BC138" s="137"/>
      <c r="BD138" s="221"/>
      <c r="BE138" s="218"/>
      <c r="BF138" s="222"/>
      <c r="BG138" s="233"/>
      <c r="BH138" s="233"/>
      <c r="BI138" s="233"/>
      <c r="BJ138" s="233"/>
      <c r="BK138" s="268"/>
      <c r="BL138" s="210"/>
    </row>
    <row r="139" spans="1:64" s="53" customFormat="1" ht="13.5" customHeight="1" x14ac:dyDescent="0.35">
      <c r="A139" s="340"/>
      <c r="B139" s="326"/>
      <c r="C139" s="223" t="s">
        <v>41</v>
      </c>
      <c r="D139" s="209" t="s">
        <v>40</v>
      </c>
      <c r="E139" s="271" t="s">
        <v>320</v>
      </c>
      <c r="F139" s="223" t="s">
        <v>173</v>
      </c>
      <c r="G139" s="77" t="s">
        <v>9</v>
      </c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>
        <v>1</v>
      </c>
      <c r="AF139" s="66"/>
      <c r="AG139" s="66"/>
      <c r="AH139" s="66"/>
      <c r="AI139" s="66"/>
      <c r="AJ139" s="66"/>
      <c r="AK139" s="66"/>
      <c r="AL139" s="66"/>
      <c r="AM139" s="66"/>
      <c r="AN139" s="66"/>
      <c r="AO139" s="66"/>
      <c r="AP139" s="66"/>
      <c r="AQ139" s="66"/>
      <c r="AR139" s="66"/>
      <c r="AS139" s="66"/>
      <c r="AT139" s="66"/>
      <c r="AU139" s="66"/>
      <c r="AV139" s="66"/>
      <c r="AW139" s="66"/>
      <c r="AX139" s="66"/>
      <c r="AY139" s="66"/>
      <c r="AZ139" s="66"/>
      <c r="BA139" s="66"/>
      <c r="BB139" s="67"/>
      <c r="BC139" s="67"/>
      <c r="BD139" s="218">
        <f t="shared" ref="BD139" si="144">COUNTIF(H139:BC139,"1")</f>
        <v>1</v>
      </c>
      <c r="BE139" s="218">
        <f t="shared" ref="BE139" si="145">COUNTIF(H140:BC140,"1")</f>
        <v>0</v>
      </c>
      <c r="BF139" s="222">
        <f t="shared" ref="BF139" si="146">IFERROR(BE139/BD139,0%)</f>
        <v>0</v>
      </c>
      <c r="BG139" s="232" t="s">
        <v>123</v>
      </c>
      <c r="BH139" s="232" t="s">
        <v>123</v>
      </c>
      <c r="BI139" s="232" t="s">
        <v>123</v>
      </c>
      <c r="BJ139" s="232" t="s">
        <v>123</v>
      </c>
      <c r="BK139" s="268" t="s">
        <v>367</v>
      </c>
      <c r="BL139" s="209"/>
    </row>
    <row r="140" spans="1:64" s="53" customFormat="1" ht="13.5" customHeight="1" x14ac:dyDescent="0.35">
      <c r="A140" s="340"/>
      <c r="B140" s="326"/>
      <c r="C140" s="223"/>
      <c r="D140" s="210"/>
      <c r="E140" s="272"/>
      <c r="F140" s="223"/>
      <c r="G140" s="72" t="s">
        <v>10</v>
      </c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137"/>
      <c r="BC140" s="137"/>
      <c r="BD140" s="221"/>
      <c r="BE140" s="218"/>
      <c r="BF140" s="222"/>
      <c r="BG140" s="233"/>
      <c r="BH140" s="233"/>
      <c r="BI140" s="233"/>
      <c r="BJ140" s="233"/>
      <c r="BK140" s="268"/>
      <c r="BL140" s="210"/>
    </row>
    <row r="141" spans="1:64" s="53" customFormat="1" ht="16.5" customHeight="1" x14ac:dyDescent="0.35">
      <c r="A141" s="340"/>
      <c r="B141" s="326"/>
      <c r="C141" s="211" t="s">
        <v>150</v>
      </c>
      <c r="D141" s="209" t="s">
        <v>40</v>
      </c>
      <c r="E141" s="269" t="s">
        <v>152</v>
      </c>
      <c r="F141" s="211" t="s">
        <v>161</v>
      </c>
      <c r="G141" s="77" t="s">
        <v>9</v>
      </c>
      <c r="H141" s="65"/>
      <c r="I141" s="65"/>
      <c r="J141" s="65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>
        <v>1</v>
      </c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5"/>
      <c r="BC141" s="85">
        <v>1</v>
      </c>
      <c r="BD141" s="218">
        <f t="shared" ref="BD141" si="147">COUNTIF(H141:BC141,"1")</f>
        <v>2</v>
      </c>
      <c r="BE141" s="218">
        <f t="shared" ref="BE141" si="148">COUNTIF(H142:BC142,"1")</f>
        <v>0</v>
      </c>
      <c r="BF141" s="222">
        <f t="shared" ref="BF141" si="149">IFERROR(BE141/BD141,0%)</f>
        <v>0</v>
      </c>
      <c r="BG141" s="75" t="s">
        <v>123</v>
      </c>
      <c r="BH141" s="75" t="s">
        <v>123</v>
      </c>
      <c r="BI141" s="75" t="s">
        <v>123</v>
      </c>
      <c r="BJ141" s="75" t="s">
        <v>123</v>
      </c>
      <c r="BK141" s="268" t="s">
        <v>367</v>
      </c>
      <c r="BL141" s="71"/>
    </row>
    <row r="142" spans="1:64" s="53" customFormat="1" ht="16.5" customHeight="1" x14ac:dyDescent="0.35">
      <c r="A142" s="340"/>
      <c r="B142" s="233"/>
      <c r="C142" s="211"/>
      <c r="D142" s="210"/>
      <c r="E142" s="270"/>
      <c r="F142" s="211"/>
      <c r="G142" s="72" t="s">
        <v>10</v>
      </c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150"/>
      <c r="AN142" s="151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143"/>
      <c r="BC142" s="143"/>
      <c r="BD142" s="221"/>
      <c r="BE142" s="218"/>
      <c r="BF142" s="222"/>
      <c r="BG142" s="75"/>
      <c r="BH142" s="75"/>
      <c r="BI142" s="75"/>
      <c r="BJ142" s="75"/>
      <c r="BK142" s="268"/>
      <c r="BL142" s="71"/>
    </row>
    <row r="143" spans="1:64" s="121" customFormat="1" ht="16.5" customHeight="1" x14ac:dyDescent="0.35">
      <c r="A143" s="319" t="s">
        <v>236</v>
      </c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319"/>
      <c r="M143" s="319"/>
      <c r="N143" s="319"/>
      <c r="O143" s="319"/>
      <c r="P143" s="319"/>
      <c r="Q143" s="319"/>
      <c r="R143" s="319"/>
      <c r="S143" s="319"/>
      <c r="T143" s="319"/>
      <c r="U143" s="319"/>
      <c r="V143" s="319"/>
      <c r="W143" s="319"/>
      <c r="X143" s="319"/>
      <c r="Y143" s="319"/>
      <c r="Z143" s="319"/>
      <c r="AA143" s="319"/>
      <c r="AB143" s="319"/>
      <c r="AC143" s="319"/>
      <c r="AD143" s="319"/>
      <c r="AE143" s="319"/>
      <c r="AF143" s="319"/>
      <c r="AG143" s="319"/>
      <c r="AH143" s="319"/>
      <c r="AI143" s="319"/>
      <c r="AJ143" s="319"/>
      <c r="AK143" s="319"/>
      <c r="AL143" s="319"/>
      <c r="AM143" s="319"/>
      <c r="AN143" s="319"/>
      <c r="AO143" s="319"/>
      <c r="AP143" s="319"/>
      <c r="AQ143" s="319"/>
      <c r="AR143" s="319"/>
      <c r="AS143" s="319"/>
      <c r="AT143" s="319"/>
      <c r="AU143" s="319"/>
      <c r="AV143" s="319"/>
      <c r="AW143" s="319"/>
      <c r="AX143" s="319"/>
      <c r="AY143" s="319"/>
      <c r="AZ143" s="319"/>
      <c r="BA143" s="319"/>
      <c r="BB143" s="319"/>
      <c r="BC143" s="320"/>
      <c r="BD143" s="113">
        <f>SUM(BD133:BD142)</f>
        <v>18</v>
      </c>
      <c r="BE143" s="113">
        <f t="shared" ref="BE143:BF143" si="150">SUM(BE133:BE142)</f>
        <v>0</v>
      </c>
      <c r="BF143" s="113">
        <f t="shared" si="150"/>
        <v>0</v>
      </c>
      <c r="BG143" s="140"/>
      <c r="BH143" s="140"/>
      <c r="BI143" s="140"/>
      <c r="BJ143" s="140"/>
      <c r="BK143" s="140"/>
      <c r="BL143" s="141"/>
    </row>
    <row r="144" spans="1:64" s="53" customFormat="1" ht="13.5" customHeight="1" x14ac:dyDescent="0.35">
      <c r="A144" s="340" t="s">
        <v>176</v>
      </c>
      <c r="B144" s="232" t="s">
        <v>321</v>
      </c>
      <c r="C144" s="211" t="s">
        <v>322</v>
      </c>
      <c r="D144" s="209" t="s">
        <v>40</v>
      </c>
      <c r="E144" s="269" t="s">
        <v>174</v>
      </c>
      <c r="F144" s="211" t="s">
        <v>318</v>
      </c>
      <c r="G144" s="77" t="s">
        <v>9</v>
      </c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>
        <v>1</v>
      </c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218">
        <f t="shared" ref="BD144" si="151">COUNTIF(H144:BC144,"1")</f>
        <v>1</v>
      </c>
      <c r="BE144" s="218">
        <f t="shared" ref="BE144" si="152">COUNTIF(H145:BC145,"1")</f>
        <v>0</v>
      </c>
      <c r="BF144" s="222">
        <f t="shared" ref="BF144" si="153">IFERROR(BE144/BD144,0%)</f>
        <v>0</v>
      </c>
      <c r="BG144" s="232" t="s">
        <v>123</v>
      </c>
      <c r="BH144" s="232" t="s">
        <v>123</v>
      </c>
      <c r="BI144" s="232" t="s">
        <v>123</v>
      </c>
      <c r="BJ144" s="232" t="s">
        <v>123</v>
      </c>
      <c r="BK144" s="268" t="s">
        <v>367</v>
      </c>
      <c r="BL144" s="209"/>
    </row>
    <row r="145" spans="1:64" s="53" customFormat="1" ht="13.5" customHeight="1" x14ac:dyDescent="0.35">
      <c r="A145" s="340"/>
      <c r="B145" s="326"/>
      <c r="C145" s="211"/>
      <c r="D145" s="210"/>
      <c r="E145" s="270"/>
      <c r="F145" s="211"/>
      <c r="G145" s="72" t="s">
        <v>10</v>
      </c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137"/>
      <c r="BC145" s="137"/>
      <c r="BD145" s="221"/>
      <c r="BE145" s="218"/>
      <c r="BF145" s="222"/>
      <c r="BG145" s="233"/>
      <c r="BH145" s="233"/>
      <c r="BI145" s="233"/>
      <c r="BJ145" s="233"/>
      <c r="BK145" s="268"/>
      <c r="BL145" s="210"/>
    </row>
    <row r="146" spans="1:64" s="53" customFormat="1" ht="13.5" customHeight="1" x14ac:dyDescent="0.35">
      <c r="A146" s="340"/>
      <c r="B146" s="326"/>
      <c r="C146" s="223" t="s">
        <v>171</v>
      </c>
      <c r="D146" s="209" t="s">
        <v>40</v>
      </c>
      <c r="E146" s="271" t="s">
        <v>175</v>
      </c>
      <c r="F146" s="211" t="s">
        <v>319</v>
      </c>
      <c r="G146" s="77" t="s">
        <v>9</v>
      </c>
      <c r="H146" s="65"/>
      <c r="I146" s="65"/>
      <c r="J146" s="65"/>
      <c r="K146" s="65">
        <v>1</v>
      </c>
      <c r="L146" s="65"/>
      <c r="M146" s="65"/>
      <c r="N146" s="65"/>
      <c r="O146" s="65">
        <v>1</v>
      </c>
      <c r="P146" s="65"/>
      <c r="Q146" s="65"/>
      <c r="R146" s="65"/>
      <c r="S146" s="65">
        <v>1</v>
      </c>
      <c r="T146" s="65"/>
      <c r="U146" s="65"/>
      <c r="V146" s="65"/>
      <c r="W146" s="65">
        <v>1</v>
      </c>
      <c r="X146" s="65"/>
      <c r="Y146" s="65"/>
      <c r="Z146" s="65"/>
      <c r="AA146" s="65">
        <v>1</v>
      </c>
      <c r="AB146" s="65"/>
      <c r="AC146" s="65"/>
      <c r="AD146" s="65"/>
      <c r="AE146" s="65">
        <v>1</v>
      </c>
      <c r="AF146" s="65"/>
      <c r="AG146" s="65"/>
      <c r="AH146" s="65"/>
      <c r="AI146" s="65">
        <v>1</v>
      </c>
      <c r="AJ146" s="65"/>
      <c r="AK146" s="65"/>
      <c r="AL146" s="65"/>
      <c r="AM146" s="65">
        <v>1</v>
      </c>
      <c r="AN146" s="65"/>
      <c r="AO146" s="65"/>
      <c r="AP146" s="65"/>
      <c r="AQ146" s="65">
        <v>1</v>
      </c>
      <c r="AR146" s="65"/>
      <c r="AS146" s="65"/>
      <c r="AT146" s="65"/>
      <c r="AU146" s="65">
        <v>1</v>
      </c>
      <c r="AV146" s="65"/>
      <c r="AW146" s="65"/>
      <c r="AX146" s="65"/>
      <c r="AY146" s="65">
        <v>1</v>
      </c>
      <c r="AZ146" s="65"/>
      <c r="BA146" s="65"/>
      <c r="BB146" s="67"/>
      <c r="BC146" s="67">
        <v>1</v>
      </c>
      <c r="BD146" s="218">
        <f t="shared" ref="BD146" si="154">COUNTIF(H146:BC146,"1")</f>
        <v>12</v>
      </c>
      <c r="BE146" s="218">
        <f t="shared" ref="BE146" si="155">COUNTIF(H147:BC147,"1")</f>
        <v>0</v>
      </c>
      <c r="BF146" s="222">
        <f t="shared" ref="BF146" si="156">IFERROR(BE146/BD146,0%)</f>
        <v>0</v>
      </c>
      <c r="BG146" s="232" t="s">
        <v>123</v>
      </c>
      <c r="BH146" s="232" t="s">
        <v>123</v>
      </c>
      <c r="BI146" s="232" t="s">
        <v>123</v>
      </c>
      <c r="BJ146" s="232" t="s">
        <v>123</v>
      </c>
      <c r="BK146" s="268" t="s">
        <v>367</v>
      </c>
      <c r="BL146" s="209"/>
    </row>
    <row r="147" spans="1:64" s="53" customFormat="1" ht="13.5" customHeight="1" x14ac:dyDescent="0.35">
      <c r="A147" s="340"/>
      <c r="B147" s="326"/>
      <c r="C147" s="223"/>
      <c r="D147" s="210"/>
      <c r="E147" s="272"/>
      <c r="F147" s="211"/>
      <c r="G147" s="72" t="s">
        <v>10</v>
      </c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143"/>
      <c r="BC147" s="143"/>
      <c r="BD147" s="221"/>
      <c r="BE147" s="218"/>
      <c r="BF147" s="222"/>
      <c r="BG147" s="233"/>
      <c r="BH147" s="233"/>
      <c r="BI147" s="233"/>
      <c r="BJ147" s="233"/>
      <c r="BK147" s="268"/>
      <c r="BL147" s="210"/>
    </row>
    <row r="148" spans="1:64" s="53" customFormat="1" ht="13.5" customHeight="1" x14ac:dyDescent="0.35">
      <c r="A148" s="340"/>
      <c r="B148" s="326"/>
      <c r="C148" s="223" t="s">
        <v>172</v>
      </c>
      <c r="D148" s="209" t="s">
        <v>42</v>
      </c>
      <c r="E148" s="271" t="s">
        <v>253</v>
      </c>
      <c r="F148" s="211" t="s">
        <v>318</v>
      </c>
      <c r="G148" s="77" t="s">
        <v>9</v>
      </c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>
        <v>1</v>
      </c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>
        <v>1</v>
      </c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7"/>
      <c r="BC148" s="67"/>
      <c r="BD148" s="218">
        <f t="shared" ref="BD148" si="157">COUNTIF(H148:BC148,"1")</f>
        <v>2</v>
      </c>
      <c r="BE148" s="218">
        <f t="shared" ref="BE148" si="158">COUNTIF(H149:BC149,"1")</f>
        <v>0</v>
      </c>
      <c r="BF148" s="222">
        <f t="shared" ref="BF148" si="159">IFERROR(BE148/BD148,0%)</f>
        <v>0</v>
      </c>
      <c r="BG148" s="232" t="s">
        <v>123</v>
      </c>
      <c r="BH148" s="232" t="s">
        <v>123</v>
      </c>
      <c r="BI148" s="232" t="s">
        <v>123</v>
      </c>
      <c r="BJ148" s="232" t="s">
        <v>123</v>
      </c>
      <c r="BK148" s="268" t="s">
        <v>367</v>
      </c>
      <c r="BL148" s="209"/>
    </row>
    <row r="149" spans="1:64" s="53" customFormat="1" ht="13.5" customHeight="1" x14ac:dyDescent="0.35">
      <c r="A149" s="340"/>
      <c r="B149" s="326"/>
      <c r="C149" s="223"/>
      <c r="D149" s="210"/>
      <c r="E149" s="272"/>
      <c r="F149" s="211"/>
      <c r="G149" s="72" t="s">
        <v>10</v>
      </c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137"/>
      <c r="BC149" s="137"/>
      <c r="BD149" s="221"/>
      <c r="BE149" s="218"/>
      <c r="BF149" s="222"/>
      <c r="BG149" s="233"/>
      <c r="BH149" s="233"/>
      <c r="BI149" s="233"/>
      <c r="BJ149" s="233"/>
      <c r="BK149" s="268"/>
      <c r="BL149" s="210"/>
    </row>
    <row r="150" spans="1:64" s="53" customFormat="1" ht="13.5" customHeight="1" x14ac:dyDescent="0.35">
      <c r="A150" s="340"/>
      <c r="B150" s="326"/>
      <c r="C150" s="211" t="s">
        <v>150</v>
      </c>
      <c r="D150" s="209" t="s">
        <v>40</v>
      </c>
      <c r="E150" s="269" t="s">
        <v>152</v>
      </c>
      <c r="F150" s="211" t="s">
        <v>323</v>
      </c>
      <c r="G150" s="77" t="s">
        <v>9</v>
      </c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>
        <v>1</v>
      </c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  <c r="AY150" s="66"/>
      <c r="AZ150" s="66"/>
      <c r="BA150" s="66"/>
      <c r="BB150" s="67"/>
      <c r="BC150" s="67">
        <v>1</v>
      </c>
      <c r="BD150" s="218">
        <f t="shared" ref="BD150" si="160">COUNTIF(H150:BC150,"1")</f>
        <v>2</v>
      </c>
      <c r="BE150" s="218">
        <f t="shared" ref="BE150" si="161">COUNTIF(H151:BC151,"1")</f>
        <v>0</v>
      </c>
      <c r="BF150" s="222">
        <f t="shared" ref="BF150" si="162">IFERROR(BE150/BD150,0%)</f>
        <v>0</v>
      </c>
      <c r="BG150" s="232" t="s">
        <v>123</v>
      </c>
      <c r="BH150" s="232" t="s">
        <v>123</v>
      </c>
      <c r="BI150" s="232" t="s">
        <v>123</v>
      </c>
      <c r="BJ150" s="232" t="s">
        <v>123</v>
      </c>
      <c r="BK150" s="268" t="s">
        <v>367</v>
      </c>
      <c r="BL150" s="209"/>
    </row>
    <row r="151" spans="1:64" s="53" customFormat="1" ht="13.5" customHeight="1" x14ac:dyDescent="0.35">
      <c r="A151" s="340"/>
      <c r="B151" s="233"/>
      <c r="C151" s="211"/>
      <c r="D151" s="210"/>
      <c r="E151" s="270"/>
      <c r="F151" s="211"/>
      <c r="G151" s="72" t="s">
        <v>10</v>
      </c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137"/>
      <c r="BC151" s="137"/>
      <c r="BD151" s="221"/>
      <c r="BE151" s="218"/>
      <c r="BF151" s="222"/>
      <c r="BG151" s="233"/>
      <c r="BH151" s="233"/>
      <c r="BI151" s="233"/>
      <c r="BJ151" s="233"/>
      <c r="BK151" s="268"/>
      <c r="BL151" s="210"/>
    </row>
    <row r="152" spans="1:64" s="121" customFormat="1" ht="16.5" customHeight="1" x14ac:dyDescent="0.35">
      <c r="A152" s="319" t="s">
        <v>170</v>
      </c>
      <c r="B152" s="319"/>
      <c r="C152" s="319"/>
      <c r="D152" s="319"/>
      <c r="E152" s="319"/>
      <c r="F152" s="319"/>
      <c r="G152" s="319"/>
      <c r="H152" s="319"/>
      <c r="I152" s="319"/>
      <c r="J152" s="319"/>
      <c r="K152" s="319"/>
      <c r="L152" s="319"/>
      <c r="M152" s="319"/>
      <c r="N152" s="319"/>
      <c r="O152" s="319"/>
      <c r="P152" s="319"/>
      <c r="Q152" s="319"/>
      <c r="R152" s="319"/>
      <c r="S152" s="319"/>
      <c r="T152" s="319"/>
      <c r="U152" s="319"/>
      <c r="V152" s="319"/>
      <c r="W152" s="319"/>
      <c r="X152" s="319"/>
      <c r="Y152" s="319"/>
      <c r="Z152" s="319"/>
      <c r="AA152" s="319"/>
      <c r="AB152" s="319"/>
      <c r="AC152" s="319"/>
      <c r="AD152" s="319"/>
      <c r="AE152" s="319"/>
      <c r="AF152" s="319"/>
      <c r="AG152" s="319"/>
      <c r="AH152" s="319"/>
      <c r="AI152" s="319"/>
      <c r="AJ152" s="319"/>
      <c r="AK152" s="319"/>
      <c r="AL152" s="319"/>
      <c r="AM152" s="319"/>
      <c r="AN152" s="319"/>
      <c r="AO152" s="319"/>
      <c r="AP152" s="319"/>
      <c r="AQ152" s="319"/>
      <c r="AR152" s="319"/>
      <c r="AS152" s="319"/>
      <c r="AT152" s="319"/>
      <c r="AU152" s="319"/>
      <c r="AV152" s="319"/>
      <c r="AW152" s="319"/>
      <c r="AX152" s="319"/>
      <c r="AY152" s="319"/>
      <c r="AZ152" s="319"/>
      <c r="BA152" s="319"/>
      <c r="BB152" s="319"/>
      <c r="BC152" s="320"/>
      <c r="BD152" s="113">
        <f>SUM(BD144:BD151)</f>
        <v>17</v>
      </c>
      <c r="BE152" s="113">
        <f>SUM(BE144:BE151)</f>
        <v>0</v>
      </c>
      <c r="BF152" s="113">
        <f>SUM(BF144:BF151)</f>
        <v>0</v>
      </c>
      <c r="BG152" s="140"/>
      <c r="BH152" s="140"/>
      <c r="BI152" s="140"/>
      <c r="BJ152" s="140"/>
      <c r="BK152" s="140"/>
      <c r="BL152" s="141"/>
    </row>
    <row r="153" spans="1:64" s="53" customFormat="1" ht="31.5" customHeight="1" x14ac:dyDescent="0.35">
      <c r="A153" s="340" t="s">
        <v>176</v>
      </c>
      <c r="B153" s="279" t="s">
        <v>324</v>
      </c>
      <c r="C153" s="211" t="s">
        <v>328</v>
      </c>
      <c r="D153" s="209" t="s">
        <v>40</v>
      </c>
      <c r="E153" s="269" t="s">
        <v>325</v>
      </c>
      <c r="F153" s="211" t="s">
        <v>326</v>
      </c>
      <c r="G153" s="77" t="s">
        <v>9</v>
      </c>
      <c r="H153" s="77"/>
      <c r="I153" s="77"/>
      <c r="J153" s="77"/>
      <c r="K153" s="77"/>
      <c r="L153" s="77"/>
      <c r="M153" s="77"/>
      <c r="N153" s="77"/>
      <c r="O153" s="77">
        <v>1</v>
      </c>
      <c r="P153" s="77"/>
      <c r="Q153" s="77"/>
      <c r="R153" s="77"/>
      <c r="S153" s="77">
        <v>1</v>
      </c>
      <c r="T153" s="77"/>
      <c r="U153" s="77"/>
      <c r="V153" s="77"/>
      <c r="W153" s="77">
        <v>1</v>
      </c>
      <c r="X153" s="77"/>
      <c r="Y153" s="77"/>
      <c r="Z153" s="77"/>
      <c r="AA153" s="77">
        <v>1</v>
      </c>
      <c r="AB153" s="77"/>
      <c r="AC153" s="77"/>
      <c r="AD153" s="77"/>
      <c r="AE153" s="77">
        <v>1</v>
      </c>
      <c r="AF153" s="77"/>
      <c r="AG153" s="77"/>
      <c r="AH153" s="77"/>
      <c r="AI153" s="77">
        <v>1</v>
      </c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218">
        <f t="shared" ref="BD153" si="163">COUNTIF(H153:BC153,"1")</f>
        <v>6</v>
      </c>
      <c r="BE153" s="218">
        <f t="shared" ref="BE153" si="164">COUNTIF(H154:BC154,"1")</f>
        <v>0</v>
      </c>
      <c r="BF153" s="222">
        <f t="shared" ref="BF153" si="165">IFERROR(BE153/BD153,0%)</f>
        <v>0</v>
      </c>
      <c r="BG153" s="232" t="s">
        <v>123</v>
      </c>
      <c r="BH153" s="232" t="s">
        <v>123</v>
      </c>
      <c r="BI153" s="232" t="s">
        <v>123</v>
      </c>
      <c r="BJ153" s="232" t="s">
        <v>123</v>
      </c>
      <c r="BK153" s="268" t="s">
        <v>367</v>
      </c>
      <c r="BL153" s="209"/>
    </row>
    <row r="154" spans="1:64" s="53" customFormat="1" ht="13.5" customHeight="1" x14ac:dyDescent="0.35">
      <c r="A154" s="340"/>
      <c r="B154" s="321"/>
      <c r="C154" s="211"/>
      <c r="D154" s="210"/>
      <c r="E154" s="270"/>
      <c r="F154" s="211"/>
      <c r="G154" s="72" t="s">
        <v>10</v>
      </c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137"/>
      <c r="BC154" s="137"/>
      <c r="BD154" s="221"/>
      <c r="BE154" s="218"/>
      <c r="BF154" s="222"/>
      <c r="BG154" s="233"/>
      <c r="BH154" s="233"/>
      <c r="BI154" s="233"/>
      <c r="BJ154" s="233"/>
      <c r="BK154" s="268"/>
      <c r="BL154" s="210"/>
    </row>
    <row r="155" spans="1:64" s="53" customFormat="1" ht="16.5" customHeight="1" x14ac:dyDescent="0.35">
      <c r="A155" s="340"/>
      <c r="B155" s="321"/>
      <c r="C155" s="223" t="s">
        <v>327</v>
      </c>
      <c r="D155" s="209" t="s">
        <v>40</v>
      </c>
      <c r="E155" s="271" t="s">
        <v>329</v>
      </c>
      <c r="F155" s="223" t="s">
        <v>330</v>
      </c>
      <c r="G155" s="77" t="s">
        <v>9</v>
      </c>
      <c r="H155" s="66"/>
      <c r="I155" s="66"/>
      <c r="J155" s="66"/>
      <c r="K155" s="66"/>
      <c r="L155" s="66"/>
      <c r="M155" s="66"/>
      <c r="N155" s="66"/>
      <c r="O155" s="66">
        <v>1</v>
      </c>
      <c r="P155" s="66"/>
      <c r="Q155" s="66"/>
      <c r="R155" s="66"/>
      <c r="S155" s="66">
        <v>1</v>
      </c>
      <c r="T155" s="66"/>
      <c r="U155" s="66"/>
      <c r="V155" s="66"/>
      <c r="W155" s="66">
        <v>1</v>
      </c>
      <c r="X155" s="66"/>
      <c r="Y155" s="66"/>
      <c r="Z155" s="66"/>
      <c r="AA155" s="66">
        <v>1</v>
      </c>
      <c r="AB155" s="66"/>
      <c r="AC155" s="66"/>
      <c r="AD155" s="66"/>
      <c r="AE155" s="66">
        <v>1</v>
      </c>
      <c r="AF155" s="66"/>
      <c r="AG155" s="66"/>
      <c r="AH155" s="66"/>
      <c r="AI155" s="66">
        <v>1</v>
      </c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218">
        <f t="shared" ref="BD155" si="166">COUNTIF(H155:BC155,"1")</f>
        <v>6</v>
      </c>
      <c r="BE155" s="218">
        <f t="shared" ref="BE155" si="167">COUNTIF(H156:BC156,"1")</f>
        <v>0</v>
      </c>
      <c r="BF155" s="222">
        <f t="shared" ref="BF155" si="168">IFERROR(BE155/BD155,0%)</f>
        <v>0</v>
      </c>
      <c r="BG155" s="232" t="s">
        <v>123</v>
      </c>
      <c r="BH155" s="232" t="s">
        <v>123</v>
      </c>
      <c r="BI155" s="232" t="s">
        <v>123</v>
      </c>
      <c r="BJ155" s="232" t="s">
        <v>123</v>
      </c>
      <c r="BK155" s="268" t="s">
        <v>367</v>
      </c>
      <c r="BL155" s="209"/>
    </row>
    <row r="156" spans="1:64" s="53" customFormat="1" ht="16.5" customHeight="1" x14ac:dyDescent="0.35">
      <c r="A156" s="340"/>
      <c r="B156" s="321"/>
      <c r="C156" s="223"/>
      <c r="D156" s="210"/>
      <c r="E156" s="272"/>
      <c r="F156" s="223"/>
      <c r="G156" s="72" t="s">
        <v>10</v>
      </c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221"/>
      <c r="BE156" s="218"/>
      <c r="BF156" s="222"/>
      <c r="BG156" s="233"/>
      <c r="BH156" s="233"/>
      <c r="BI156" s="233"/>
      <c r="BJ156" s="233"/>
      <c r="BK156" s="268"/>
      <c r="BL156" s="210"/>
    </row>
    <row r="157" spans="1:64" s="53" customFormat="1" ht="16.5" customHeight="1" x14ac:dyDescent="0.35">
      <c r="A157" s="340"/>
      <c r="B157" s="321"/>
      <c r="C157" s="211" t="s">
        <v>229</v>
      </c>
      <c r="D157" s="209" t="s">
        <v>42</v>
      </c>
      <c r="E157" s="271" t="s">
        <v>230</v>
      </c>
      <c r="F157" s="223" t="s">
        <v>331</v>
      </c>
      <c r="G157" s="77" t="s">
        <v>9</v>
      </c>
      <c r="H157" s="77"/>
      <c r="I157" s="66"/>
      <c r="J157" s="66"/>
      <c r="K157" s="66"/>
      <c r="L157" s="66"/>
      <c r="M157" s="66"/>
      <c r="N157" s="66"/>
      <c r="O157" s="66">
        <v>1</v>
      </c>
      <c r="P157" s="66"/>
      <c r="Q157" s="66"/>
      <c r="R157" s="66"/>
      <c r="S157" s="66">
        <v>1</v>
      </c>
      <c r="T157" s="66"/>
      <c r="U157" s="66"/>
      <c r="V157" s="66"/>
      <c r="W157" s="66">
        <v>1</v>
      </c>
      <c r="X157" s="66"/>
      <c r="Y157" s="66"/>
      <c r="Z157" s="66"/>
      <c r="AA157" s="66">
        <v>1</v>
      </c>
      <c r="AB157" s="66"/>
      <c r="AC157" s="66"/>
      <c r="AD157" s="66"/>
      <c r="AE157" s="66">
        <v>1</v>
      </c>
      <c r="AF157" s="66"/>
      <c r="AG157" s="66"/>
      <c r="AH157" s="66"/>
      <c r="AI157" s="66">
        <v>1</v>
      </c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218">
        <f t="shared" ref="BD157" si="169">COUNTIF(H157:BC157,"1")</f>
        <v>6</v>
      </c>
      <c r="BE157" s="218">
        <f t="shared" ref="BE157" si="170">COUNTIF(H158:BC158,"1")</f>
        <v>0</v>
      </c>
      <c r="BF157" s="222">
        <f t="shared" ref="BF157" si="171">IFERROR(BE157/BD157,0%)</f>
        <v>0</v>
      </c>
      <c r="BG157" s="232" t="s">
        <v>123</v>
      </c>
      <c r="BH157" s="232" t="s">
        <v>123</v>
      </c>
      <c r="BI157" s="232" t="s">
        <v>123</v>
      </c>
      <c r="BJ157" s="232" t="s">
        <v>123</v>
      </c>
      <c r="BK157" s="268" t="s">
        <v>367</v>
      </c>
      <c r="BL157" s="209"/>
    </row>
    <row r="158" spans="1:64" s="53" customFormat="1" ht="16.5" customHeight="1" x14ac:dyDescent="0.35">
      <c r="A158" s="340"/>
      <c r="B158" s="321"/>
      <c r="C158" s="211"/>
      <c r="D158" s="210"/>
      <c r="E158" s="272"/>
      <c r="F158" s="223"/>
      <c r="G158" s="72" t="s">
        <v>10</v>
      </c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221"/>
      <c r="BE158" s="218"/>
      <c r="BF158" s="222"/>
      <c r="BG158" s="233"/>
      <c r="BH158" s="233"/>
      <c r="BI158" s="233"/>
      <c r="BJ158" s="233"/>
      <c r="BK158" s="268"/>
      <c r="BL158" s="210"/>
    </row>
    <row r="159" spans="1:64" s="53" customFormat="1" ht="29.25" customHeight="1" x14ac:dyDescent="0.35">
      <c r="A159" s="340"/>
      <c r="B159" s="321"/>
      <c r="C159" s="211" t="s">
        <v>332</v>
      </c>
      <c r="D159" s="209" t="s">
        <v>40</v>
      </c>
      <c r="E159" s="271" t="s">
        <v>333</v>
      </c>
      <c r="F159" s="211" t="s">
        <v>334</v>
      </c>
      <c r="G159" s="77" t="s">
        <v>9</v>
      </c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>
        <v>1</v>
      </c>
      <c r="AF159" s="66"/>
      <c r="AG159" s="66"/>
      <c r="AH159" s="66"/>
      <c r="AI159" s="66">
        <v>1</v>
      </c>
      <c r="AJ159" s="66"/>
      <c r="AK159" s="66"/>
      <c r="AL159" s="66"/>
      <c r="AM159" s="66">
        <v>1</v>
      </c>
      <c r="AN159" s="66"/>
      <c r="AO159" s="66"/>
      <c r="AP159" s="66"/>
      <c r="AQ159" s="66">
        <v>1</v>
      </c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218">
        <f t="shared" ref="BD159" si="172">COUNTIF(H159:BC159,"1")</f>
        <v>4</v>
      </c>
      <c r="BE159" s="218">
        <f t="shared" ref="BE159" si="173">COUNTIF(H160:BC160,"1")</f>
        <v>0</v>
      </c>
      <c r="BF159" s="222">
        <f t="shared" ref="BF159" si="174">IFERROR(BE159/BD159,0%)</f>
        <v>0</v>
      </c>
      <c r="BG159" s="232" t="s">
        <v>123</v>
      </c>
      <c r="BH159" s="232" t="s">
        <v>123</v>
      </c>
      <c r="BI159" s="232" t="s">
        <v>123</v>
      </c>
      <c r="BJ159" s="232" t="s">
        <v>123</v>
      </c>
      <c r="BK159" s="268" t="s">
        <v>367</v>
      </c>
      <c r="BL159" s="209"/>
    </row>
    <row r="160" spans="1:64" s="53" customFormat="1" ht="16.5" customHeight="1" x14ac:dyDescent="0.35">
      <c r="A160" s="340"/>
      <c r="B160" s="321"/>
      <c r="C160" s="211"/>
      <c r="D160" s="210"/>
      <c r="E160" s="272"/>
      <c r="F160" s="211"/>
      <c r="G160" s="72" t="s">
        <v>10</v>
      </c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221"/>
      <c r="BE160" s="218"/>
      <c r="BF160" s="222"/>
      <c r="BG160" s="233"/>
      <c r="BH160" s="233"/>
      <c r="BI160" s="233"/>
      <c r="BJ160" s="233"/>
      <c r="BK160" s="268"/>
      <c r="BL160" s="210"/>
    </row>
    <row r="161" spans="1:64" s="53" customFormat="1" ht="16.5" customHeight="1" x14ac:dyDescent="0.35">
      <c r="A161" s="340"/>
      <c r="B161" s="321"/>
      <c r="C161" s="211" t="s">
        <v>335</v>
      </c>
      <c r="D161" s="209" t="s">
        <v>40</v>
      </c>
      <c r="E161" s="269" t="s">
        <v>336</v>
      </c>
      <c r="F161" s="211" t="s">
        <v>337</v>
      </c>
      <c r="G161" s="77" t="s">
        <v>9</v>
      </c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>
        <v>1</v>
      </c>
      <c r="AF161" s="66"/>
      <c r="AG161" s="66"/>
      <c r="AH161" s="66"/>
      <c r="AI161" s="66"/>
      <c r="AJ161" s="66"/>
      <c r="AK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  <c r="BA161" s="66"/>
      <c r="BB161" s="66"/>
      <c r="BC161" s="66">
        <v>1</v>
      </c>
      <c r="BD161" s="218">
        <f t="shared" ref="BD161" si="175">COUNTIF(H161:BC161,"1")</f>
        <v>2</v>
      </c>
      <c r="BE161" s="218">
        <f t="shared" ref="BE161" si="176">COUNTIF(H162:BC162,"1")</f>
        <v>0</v>
      </c>
      <c r="BF161" s="275">
        <f t="shared" ref="BF161" si="177">IFERROR(BE161/BD161,0%)</f>
        <v>0</v>
      </c>
      <c r="BG161" s="152" t="s">
        <v>123</v>
      </c>
      <c r="BH161" s="152" t="s">
        <v>123</v>
      </c>
      <c r="BI161" s="152" t="s">
        <v>123</v>
      </c>
      <c r="BJ161" s="152" t="s">
        <v>123</v>
      </c>
      <c r="BK161" s="268" t="s">
        <v>367</v>
      </c>
      <c r="BL161" s="143"/>
    </row>
    <row r="162" spans="1:64" s="53" customFormat="1" ht="16.5" customHeight="1" x14ac:dyDescent="0.35">
      <c r="A162" s="340"/>
      <c r="B162" s="321"/>
      <c r="C162" s="211"/>
      <c r="D162" s="210"/>
      <c r="E162" s="270"/>
      <c r="F162" s="211"/>
      <c r="G162" s="72" t="s">
        <v>10</v>
      </c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  <c r="AS162" s="73"/>
      <c r="AT162" s="73"/>
      <c r="AU162" s="73"/>
      <c r="AV162" s="73"/>
      <c r="AW162" s="73"/>
      <c r="AX162" s="73"/>
      <c r="AY162" s="73"/>
      <c r="AZ162" s="73"/>
      <c r="BA162" s="73"/>
      <c r="BB162" s="73"/>
      <c r="BC162" s="73"/>
      <c r="BD162" s="221"/>
      <c r="BE162" s="218"/>
      <c r="BF162" s="276"/>
      <c r="BG162" s="152"/>
      <c r="BH162" s="152"/>
      <c r="BI162" s="152"/>
      <c r="BJ162" s="152"/>
      <c r="BK162" s="268"/>
      <c r="BL162" s="143"/>
    </row>
    <row r="163" spans="1:64" s="53" customFormat="1" ht="16.5" customHeight="1" x14ac:dyDescent="0.35">
      <c r="A163" s="340"/>
      <c r="B163" s="321"/>
      <c r="C163" s="211" t="s">
        <v>150</v>
      </c>
      <c r="D163" s="209" t="s">
        <v>40</v>
      </c>
      <c r="E163" s="269" t="s">
        <v>152</v>
      </c>
      <c r="F163" s="211" t="s">
        <v>161</v>
      </c>
      <c r="G163" s="77" t="s">
        <v>9</v>
      </c>
      <c r="H163" s="66"/>
      <c r="I163" s="66"/>
      <c r="J163" s="66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>
        <v>1</v>
      </c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5"/>
      <c r="BC163" s="85">
        <v>1</v>
      </c>
      <c r="BD163" s="218">
        <f t="shared" ref="BD163" si="178">COUNTIF(H163:BC163,"1")</f>
        <v>2</v>
      </c>
      <c r="BE163" s="218">
        <f t="shared" ref="BE163" si="179">COUNTIF(H164:BC164,"1")</f>
        <v>0</v>
      </c>
      <c r="BF163" s="222">
        <f t="shared" ref="BF163" si="180">IFERROR(BE163/BD163,0%)</f>
        <v>0</v>
      </c>
      <c r="BG163" s="232" t="s">
        <v>123</v>
      </c>
      <c r="BH163" s="232" t="s">
        <v>123</v>
      </c>
      <c r="BI163" s="232" t="s">
        <v>123</v>
      </c>
      <c r="BJ163" s="232" t="s">
        <v>123</v>
      </c>
      <c r="BK163" s="268" t="s">
        <v>367</v>
      </c>
      <c r="BL163" s="209"/>
    </row>
    <row r="164" spans="1:64" s="53" customFormat="1" ht="16.5" customHeight="1" x14ac:dyDescent="0.35">
      <c r="A164" s="340"/>
      <c r="B164" s="307"/>
      <c r="C164" s="211"/>
      <c r="D164" s="210"/>
      <c r="E164" s="270"/>
      <c r="F164" s="211"/>
      <c r="G164" s="72" t="s">
        <v>10</v>
      </c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  <c r="AS164" s="73"/>
      <c r="AT164" s="73"/>
      <c r="AU164" s="73"/>
      <c r="AV164" s="73"/>
      <c r="AW164" s="73"/>
      <c r="AX164" s="73"/>
      <c r="AY164" s="73"/>
      <c r="AZ164" s="73"/>
      <c r="BA164" s="73"/>
      <c r="BB164" s="137"/>
      <c r="BC164" s="137"/>
      <c r="BD164" s="221"/>
      <c r="BE164" s="218"/>
      <c r="BF164" s="222"/>
      <c r="BG164" s="233"/>
      <c r="BH164" s="233"/>
      <c r="BI164" s="233"/>
      <c r="BJ164" s="233"/>
      <c r="BK164" s="268"/>
      <c r="BL164" s="210"/>
    </row>
    <row r="165" spans="1:64" s="121" customFormat="1" ht="16.5" customHeight="1" x14ac:dyDescent="0.35">
      <c r="A165" s="319" t="s">
        <v>324</v>
      </c>
      <c r="B165" s="319"/>
      <c r="C165" s="319"/>
      <c r="D165" s="319"/>
      <c r="E165" s="319"/>
      <c r="F165" s="319"/>
      <c r="G165" s="319"/>
      <c r="H165" s="319"/>
      <c r="I165" s="319"/>
      <c r="J165" s="319"/>
      <c r="K165" s="319"/>
      <c r="L165" s="319"/>
      <c r="M165" s="319"/>
      <c r="N165" s="319"/>
      <c r="O165" s="319"/>
      <c r="P165" s="319"/>
      <c r="Q165" s="319"/>
      <c r="R165" s="319"/>
      <c r="S165" s="319"/>
      <c r="T165" s="319"/>
      <c r="U165" s="319"/>
      <c r="V165" s="319"/>
      <c r="W165" s="319"/>
      <c r="X165" s="319"/>
      <c r="Y165" s="319"/>
      <c r="Z165" s="319"/>
      <c r="AA165" s="319"/>
      <c r="AB165" s="319"/>
      <c r="AC165" s="319"/>
      <c r="AD165" s="319"/>
      <c r="AE165" s="319"/>
      <c r="AF165" s="319"/>
      <c r="AG165" s="319"/>
      <c r="AH165" s="319"/>
      <c r="AI165" s="319"/>
      <c r="AJ165" s="319"/>
      <c r="AK165" s="319"/>
      <c r="AL165" s="319"/>
      <c r="AM165" s="319"/>
      <c r="AN165" s="319"/>
      <c r="AO165" s="319"/>
      <c r="AP165" s="319"/>
      <c r="AQ165" s="319"/>
      <c r="AR165" s="319"/>
      <c r="AS165" s="319"/>
      <c r="AT165" s="319"/>
      <c r="AU165" s="319"/>
      <c r="AV165" s="319"/>
      <c r="AW165" s="319"/>
      <c r="AX165" s="319"/>
      <c r="AY165" s="319"/>
      <c r="AZ165" s="319"/>
      <c r="BA165" s="319"/>
      <c r="BB165" s="319"/>
      <c r="BC165" s="320"/>
      <c r="BD165" s="113">
        <f>SUM(BD153:BD164)</f>
        <v>26</v>
      </c>
      <c r="BE165" s="113">
        <f>SUM(BE153:BE164)</f>
        <v>0</v>
      </c>
      <c r="BF165" s="113">
        <f>+BE165/BD165</f>
        <v>0</v>
      </c>
      <c r="BG165" s="153"/>
      <c r="BH165" s="140"/>
      <c r="BI165" s="154"/>
      <c r="BJ165" s="154"/>
      <c r="BK165" s="154"/>
      <c r="BL165" s="155"/>
    </row>
    <row r="166" spans="1:64" s="53" customFormat="1" ht="16.5" customHeight="1" x14ac:dyDescent="0.35">
      <c r="A166" s="340" t="s">
        <v>176</v>
      </c>
      <c r="B166" s="279" t="s">
        <v>178</v>
      </c>
      <c r="C166" s="207" t="s">
        <v>186</v>
      </c>
      <c r="D166" s="209" t="s">
        <v>40</v>
      </c>
      <c r="E166" s="207" t="s">
        <v>338</v>
      </c>
      <c r="F166" s="207" t="s">
        <v>86</v>
      </c>
      <c r="G166" s="77" t="s">
        <v>9</v>
      </c>
      <c r="H166" s="66"/>
      <c r="I166" s="66"/>
      <c r="J166" s="66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>
        <v>1</v>
      </c>
      <c r="AW166" s="84"/>
      <c r="AX166" s="84"/>
      <c r="AY166" s="84"/>
      <c r="AZ166" s="84"/>
      <c r="BA166" s="84"/>
      <c r="BB166" s="85"/>
      <c r="BC166" s="85"/>
      <c r="BD166" s="218">
        <f>COUNTIF(H166:BC166,"1")</f>
        <v>1</v>
      </c>
      <c r="BE166" s="218">
        <f>COUNTIF(H167:BC167,"1")</f>
        <v>0</v>
      </c>
      <c r="BF166" s="222">
        <f>IFERROR(BE166/BD166,0%)</f>
        <v>0</v>
      </c>
      <c r="BG166" s="142" t="s">
        <v>123</v>
      </c>
      <c r="BH166" s="142" t="s">
        <v>123</v>
      </c>
      <c r="BI166" s="142" t="s">
        <v>123</v>
      </c>
      <c r="BJ166" s="142" t="s">
        <v>123</v>
      </c>
      <c r="BK166" s="285" t="s">
        <v>191</v>
      </c>
      <c r="BL166" s="156"/>
    </row>
    <row r="167" spans="1:64" s="53" customFormat="1" ht="16.5" customHeight="1" x14ac:dyDescent="0.35">
      <c r="A167" s="340"/>
      <c r="B167" s="321"/>
      <c r="C167" s="208"/>
      <c r="D167" s="210"/>
      <c r="E167" s="208"/>
      <c r="F167" s="208"/>
      <c r="G167" s="72" t="s">
        <v>10</v>
      </c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/>
      <c r="AV167" s="73"/>
      <c r="AW167" s="73"/>
      <c r="AX167" s="73"/>
      <c r="AY167" s="73"/>
      <c r="AZ167" s="73"/>
      <c r="BA167" s="73"/>
      <c r="BB167" s="73"/>
      <c r="BC167" s="73"/>
      <c r="BD167" s="221"/>
      <c r="BE167" s="218"/>
      <c r="BF167" s="222"/>
      <c r="BG167" s="142"/>
      <c r="BH167" s="142"/>
      <c r="BI167" s="142"/>
      <c r="BJ167" s="142"/>
      <c r="BK167" s="284"/>
      <c r="BL167" s="156"/>
    </row>
    <row r="168" spans="1:64" s="53" customFormat="1" ht="16.5" customHeight="1" x14ac:dyDescent="0.35">
      <c r="A168" s="340"/>
      <c r="B168" s="321"/>
      <c r="C168" s="207" t="s">
        <v>187</v>
      </c>
      <c r="D168" s="209" t="s">
        <v>40</v>
      </c>
      <c r="E168" s="207" t="s">
        <v>189</v>
      </c>
      <c r="F168" s="207" t="s">
        <v>191</v>
      </c>
      <c r="G168" s="77" t="s">
        <v>9</v>
      </c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  <c r="AK168" s="66"/>
      <c r="AL168" s="66"/>
      <c r="AM168" s="66"/>
      <c r="AN168" s="66"/>
      <c r="AO168" s="66"/>
      <c r="AP168" s="66"/>
      <c r="AQ168" s="66"/>
      <c r="AR168" s="66"/>
      <c r="AS168" s="66"/>
      <c r="AT168" s="66"/>
      <c r="AU168" s="66"/>
      <c r="AV168" s="66"/>
      <c r="AW168" s="66"/>
      <c r="AX168" s="66"/>
      <c r="AY168" s="66"/>
      <c r="AZ168" s="66"/>
      <c r="BA168" s="66"/>
      <c r="BB168" s="66">
        <v>1</v>
      </c>
      <c r="BC168" s="66"/>
      <c r="BD168" s="218">
        <f t="shared" ref="BD168" si="181">COUNTIF(H168:BC168,"1")</f>
        <v>1</v>
      </c>
      <c r="BE168" s="218">
        <f t="shared" ref="BE168" si="182">COUNTIF(H169:BC169,"1")</f>
        <v>0</v>
      </c>
      <c r="BF168" s="222">
        <f t="shared" ref="BF168" si="183">IFERROR(BE168/BD168,0%)</f>
        <v>0</v>
      </c>
      <c r="BG168" s="142" t="s">
        <v>123</v>
      </c>
      <c r="BH168" s="142" t="s">
        <v>123</v>
      </c>
      <c r="BI168" s="142" t="s">
        <v>123</v>
      </c>
      <c r="BJ168" s="142" t="s">
        <v>123</v>
      </c>
      <c r="BK168" s="285" t="s">
        <v>191</v>
      </c>
      <c r="BL168" s="156"/>
    </row>
    <row r="169" spans="1:64" s="53" customFormat="1" ht="16.5" customHeight="1" x14ac:dyDescent="0.35">
      <c r="A169" s="340"/>
      <c r="B169" s="321"/>
      <c r="C169" s="208"/>
      <c r="D169" s="210"/>
      <c r="E169" s="208"/>
      <c r="F169" s="208"/>
      <c r="G169" s="72" t="s">
        <v>10</v>
      </c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221"/>
      <c r="BE169" s="218"/>
      <c r="BF169" s="222"/>
      <c r="BG169" s="142"/>
      <c r="BH169" s="142"/>
      <c r="BI169" s="142"/>
      <c r="BJ169" s="142"/>
      <c r="BK169" s="284"/>
      <c r="BL169" s="156"/>
    </row>
    <row r="170" spans="1:64" s="53" customFormat="1" ht="16.5" customHeight="1" x14ac:dyDescent="0.35">
      <c r="A170" s="340"/>
      <c r="B170" s="321"/>
      <c r="C170" s="207" t="s">
        <v>188</v>
      </c>
      <c r="D170" s="209" t="s">
        <v>40</v>
      </c>
      <c r="E170" s="207" t="s">
        <v>190</v>
      </c>
      <c r="F170" s="207" t="s">
        <v>191</v>
      </c>
      <c r="G170" s="77" t="s">
        <v>9</v>
      </c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6"/>
      <c r="AX170" s="66"/>
      <c r="AY170" s="66"/>
      <c r="AZ170" s="66"/>
      <c r="BA170" s="66"/>
      <c r="BB170" s="66"/>
      <c r="BC170" s="66">
        <v>1</v>
      </c>
      <c r="BD170" s="218">
        <f t="shared" ref="BD170" si="184">COUNTIF(H170:BC170,"1")</f>
        <v>1</v>
      </c>
      <c r="BE170" s="218">
        <f t="shared" ref="BE170" si="185">COUNTIF(H171:BC171,"1")</f>
        <v>0</v>
      </c>
      <c r="BF170" s="222">
        <f t="shared" ref="BF170" si="186">IFERROR(BE170/BD170,0%)</f>
        <v>0</v>
      </c>
      <c r="BG170" s="142" t="s">
        <v>123</v>
      </c>
      <c r="BH170" s="142" t="s">
        <v>123</v>
      </c>
      <c r="BI170" s="142" t="s">
        <v>123</v>
      </c>
      <c r="BJ170" s="142" t="s">
        <v>123</v>
      </c>
      <c r="BK170" s="285" t="s">
        <v>191</v>
      </c>
      <c r="BL170" s="156"/>
    </row>
    <row r="171" spans="1:64" s="53" customFormat="1" ht="16.5" customHeight="1" x14ac:dyDescent="0.35">
      <c r="A171" s="340"/>
      <c r="B171" s="321"/>
      <c r="C171" s="208"/>
      <c r="D171" s="210"/>
      <c r="E171" s="208"/>
      <c r="F171" s="208"/>
      <c r="G171" s="72" t="s">
        <v>10</v>
      </c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  <c r="AX171" s="73"/>
      <c r="AY171" s="73"/>
      <c r="AZ171" s="73"/>
      <c r="BA171" s="73"/>
      <c r="BB171" s="73"/>
      <c r="BC171" s="73"/>
      <c r="BD171" s="221"/>
      <c r="BE171" s="218"/>
      <c r="BF171" s="222"/>
      <c r="BG171" s="142"/>
      <c r="BH171" s="142"/>
      <c r="BI171" s="142"/>
      <c r="BJ171" s="142"/>
      <c r="BK171" s="284"/>
      <c r="BL171" s="156"/>
    </row>
    <row r="172" spans="1:64" s="121" customFormat="1" ht="16.5" customHeight="1" x14ac:dyDescent="0.35">
      <c r="A172" s="157"/>
      <c r="B172" s="158" t="s">
        <v>178</v>
      </c>
      <c r="C172" s="159"/>
      <c r="D172" s="160"/>
      <c r="E172" s="161"/>
      <c r="F172" s="159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  <c r="AE172" s="162"/>
      <c r="AF172" s="162"/>
      <c r="AG172" s="162"/>
      <c r="AH172" s="162"/>
      <c r="AI172" s="162"/>
      <c r="AJ172" s="162"/>
      <c r="AK172" s="162"/>
      <c r="AL172" s="162"/>
      <c r="AM172" s="163"/>
      <c r="AN172" s="164"/>
      <c r="AO172" s="162"/>
      <c r="AP172" s="162"/>
      <c r="AQ172" s="162"/>
      <c r="AR172" s="162"/>
      <c r="AS172" s="162"/>
      <c r="AT172" s="162"/>
      <c r="AU172" s="162"/>
      <c r="AV172" s="162"/>
      <c r="AW172" s="162"/>
      <c r="AX172" s="162"/>
      <c r="AY172" s="162"/>
      <c r="AZ172" s="162"/>
      <c r="BA172" s="162"/>
      <c r="BB172" s="141"/>
      <c r="BC172" s="141"/>
      <c r="BD172" s="113">
        <f>SUM(BD166:BD171)</f>
        <v>3</v>
      </c>
      <c r="BE172" s="113">
        <f>SUM(BE166:BE171)</f>
        <v>0</v>
      </c>
      <c r="BF172" s="114">
        <f>+BE172/BD172</f>
        <v>0</v>
      </c>
      <c r="BG172" s="154"/>
      <c r="BH172" s="140"/>
      <c r="BI172" s="154"/>
      <c r="BJ172" s="154"/>
      <c r="BK172" s="154"/>
      <c r="BL172" s="155"/>
    </row>
    <row r="173" spans="1:64" s="53" customFormat="1" ht="16.5" customHeight="1" x14ac:dyDescent="0.35">
      <c r="A173" s="340" t="s">
        <v>176</v>
      </c>
      <c r="B173" s="279" t="s">
        <v>339</v>
      </c>
      <c r="C173" s="211" t="s">
        <v>96</v>
      </c>
      <c r="D173" s="219" t="s">
        <v>119</v>
      </c>
      <c r="E173" s="209" t="s">
        <v>85</v>
      </c>
      <c r="F173" s="308" t="s">
        <v>340</v>
      </c>
      <c r="G173" s="77" t="s">
        <v>9</v>
      </c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>
        <v>1</v>
      </c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  <c r="AK173" s="66"/>
      <c r="AL173" s="66"/>
      <c r="AM173" s="66"/>
      <c r="AN173" s="66"/>
      <c r="AO173" s="66"/>
      <c r="AP173" s="66"/>
      <c r="AQ173" s="66"/>
      <c r="AR173" s="66"/>
      <c r="AS173" s="66"/>
      <c r="AT173" s="66"/>
      <c r="AU173" s="66"/>
      <c r="AV173" s="66"/>
      <c r="AW173" s="66"/>
      <c r="AX173" s="66"/>
      <c r="AY173" s="66"/>
      <c r="AZ173" s="66"/>
      <c r="BA173" s="66"/>
      <c r="BB173" s="66"/>
      <c r="BC173" s="66"/>
      <c r="BD173" s="218">
        <f t="shared" ref="BD173" si="187">COUNTIF(H173:BC173,"1")</f>
        <v>1</v>
      </c>
      <c r="BE173" s="218">
        <f t="shared" ref="BE173" si="188">COUNTIF(H174:BC174,"1")</f>
        <v>0</v>
      </c>
      <c r="BF173" s="222">
        <f t="shared" ref="BF173" si="189">IFERROR(BE173/BD173,0%)</f>
        <v>0</v>
      </c>
      <c r="BG173" s="63"/>
      <c r="BH173" s="63"/>
      <c r="BI173" s="75" t="s">
        <v>123</v>
      </c>
      <c r="BJ173" s="75" t="s">
        <v>123</v>
      </c>
      <c r="BK173" s="232" t="s">
        <v>95</v>
      </c>
      <c r="BL173" s="209"/>
    </row>
    <row r="174" spans="1:64" s="53" customFormat="1" ht="16.5" customHeight="1" x14ac:dyDescent="0.35">
      <c r="A174" s="340"/>
      <c r="B174" s="321"/>
      <c r="C174" s="211"/>
      <c r="D174" s="220"/>
      <c r="E174" s="229"/>
      <c r="F174" s="308"/>
      <c r="G174" s="72" t="s">
        <v>10</v>
      </c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221"/>
      <c r="BE174" s="218"/>
      <c r="BF174" s="222"/>
      <c r="BG174" s="75" t="s">
        <v>123</v>
      </c>
      <c r="BH174" s="75" t="s">
        <v>123</v>
      </c>
      <c r="BI174" s="63" t="s">
        <v>123</v>
      </c>
      <c r="BJ174" s="63" t="s">
        <v>123</v>
      </c>
      <c r="BK174" s="233"/>
      <c r="BL174" s="210"/>
    </row>
    <row r="175" spans="1:64" s="53" customFormat="1" ht="31.5" customHeight="1" x14ac:dyDescent="0.35">
      <c r="A175" s="340"/>
      <c r="B175" s="321"/>
      <c r="C175" s="207" t="s">
        <v>341</v>
      </c>
      <c r="D175" s="219" t="s">
        <v>119</v>
      </c>
      <c r="E175" s="229"/>
      <c r="F175" s="207" t="s">
        <v>177</v>
      </c>
      <c r="G175" s="77" t="s">
        <v>9</v>
      </c>
      <c r="H175" s="66"/>
      <c r="I175" s="66"/>
      <c r="J175" s="66"/>
      <c r="K175" s="66">
        <v>1</v>
      </c>
      <c r="L175" s="66"/>
      <c r="M175" s="66"/>
      <c r="N175" s="66"/>
      <c r="O175" s="66">
        <v>1</v>
      </c>
      <c r="P175" s="66"/>
      <c r="Q175" s="66"/>
      <c r="R175" s="66"/>
      <c r="S175" s="66">
        <v>1</v>
      </c>
      <c r="T175" s="66"/>
      <c r="U175" s="66"/>
      <c r="V175" s="66"/>
      <c r="W175" s="66">
        <v>1</v>
      </c>
      <c r="X175" s="66"/>
      <c r="Y175" s="66"/>
      <c r="Z175" s="66"/>
      <c r="AA175" s="66">
        <v>1</v>
      </c>
      <c r="AB175" s="66"/>
      <c r="AC175" s="66"/>
      <c r="AD175" s="66"/>
      <c r="AE175" s="66">
        <v>1</v>
      </c>
      <c r="AF175" s="66"/>
      <c r="AG175" s="66"/>
      <c r="AH175" s="66"/>
      <c r="AI175" s="66">
        <v>1</v>
      </c>
      <c r="AJ175" s="66"/>
      <c r="AK175" s="66"/>
      <c r="AL175" s="66"/>
      <c r="AM175" s="66">
        <v>1</v>
      </c>
      <c r="AN175" s="66"/>
      <c r="AO175" s="66"/>
      <c r="AP175" s="66"/>
      <c r="AQ175" s="66">
        <v>1</v>
      </c>
      <c r="AR175" s="66"/>
      <c r="AS175" s="66"/>
      <c r="AT175" s="66"/>
      <c r="AU175" s="66">
        <v>1</v>
      </c>
      <c r="AV175" s="66"/>
      <c r="AW175" s="66"/>
      <c r="AX175" s="66"/>
      <c r="AY175" s="66">
        <v>1</v>
      </c>
      <c r="AZ175" s="66"/>
      <c r="BA175" s="66"/>
      <c r="BB175" s="66"/>
      <c r="BC175" s="66">
        <v>1</v>
      </c>
      <c r="BD175" s="218">
        <f t="shared" ref="BD175" si="190">COUNTIF(H175:BC175,"1")</f>
        <v>12</v>
      </c>
      <c r="BE175" s="218">
        <f t="shared" ref="BE175" si="191">COUNTIF(H176:BC176,"1")</f>
        <v>0</v>
      </c>
      <c r="BF175" s="222">
        <f t="shared" ref="BF175" si="192">IFERROR(BE175/BD175,0%)</f>
        <v>0</v>
      </c>
      <c r="BG175" s="63" t="s">
        <v>123</v>
      </c>
      <c r="BH175" s="63" t="s">
        <v>123</v>
      </c>
      <c r="BI175" s="75"/>
      <c r="BJ175" s="75"/>
      <c r="BK175" s="232" t="s">
        <v>95</v>
      </c>
      <c r="BL175" s="209"/>
    </row>
    <row r="176" spans="1:64" s="53" customFormat="1" ht="16.5" customHeight="1" x14ac:dyDescent="0.35">
      <c r="A176" s="340"/>
      <c r="B176" s="321"/>
      <c r="C176" s="208"/>
      <c r="D176" s="220"/>
      <c r="E176" s="229"/>
      <c r="F176" s="208"/>
      <c r="G176" s="72" t="s">
        <v>10</v>
      </c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221"/>
      <c r="BE176" s="218"/>
      <c r="BF176" s="222"/>
      <c r="BG176" s="75"/>
      <c r="BH176" s="75"/>
      <c r="BI176" s="63"/>
      <c r="BJ176" s="63"/>
      <c r="BK176" s="233"/>
      <c r="BL176" s="210"/>
    </row>
    <row r="177" spans="1:64" s="53" customFormat="1" ht="16.5" customHeight="1" x14ac:dyDescent="0.35">
      <c r="A177" s="340"/>
      <c r="B177" s="321"/>
      <c r="C177" s="211" t="s">
        <v>342</v>
      </c>
      <c r="D177" s="219" t="s">
        <v>42</v>
      </c>
      <c r="E177" s="229"/>
      <c r="F177" s="308" t="s">
        <v>86</v>
      </c>
      <c r="G177" s="77" t="s">
        <v>9</v>
      </c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>
        <v>1</v>
      </c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  <c r="AR177" s="66"/>
      <c r="AS177" s="66"/>
      <c r="AT177" s="66"/>
      <c r="AU177" s="66"/>
      <c r="AV177" s="66"/>
      <c r="AW177" s="66"/>
      <c r="AX177" s="66"/>
      <c r="AY177" s="66"/>
      <c r="AZ177" s="66"/>
      <c r="BA177" s="66"/>
      <c r="BB177" s="66"/>
      <c r="BC177" s="66"/>
      <c r="BD177" s="218">
        <f t="shared" ref="BD177" si="193">COUNTIF(H177:BC177,"1")</f>
        <v>1</v>
      </c>
      <c r="BE177" s="218">
        <f t="shared" ref="BE177" si="194">COUNTIF(H178:BC178,"1")</f>
        <v>0</v>
      </c>
      <c r="BF177" s="222">
        <f t="shared" ref="BF177" si="195">IFERROR(BE177/BD177,0%)</f>
        <v>0</v>
      </c>
      <c r="BG177" s="63"/>
      <c r="BH177" s="63"/>
      <c r="BI177" s="75" t="s">
        <v>123</v>
      </c>
      <c r="BJ177" s="75" t="s">
        <v>123</v>
      </c>
      <c r="BK177" s="232" t="s">
        <v>367</v>
      </c>
      <c r="BL177" s="209"/>
    </row>
    <row r="178" spans="1:64" s="53" customFormat="1" ht="16.5" customHeight="1" x14ac:dyDescent="0.35">
      <c r="A178" s="340"/>
      <c r="B178" s="321"/>
      <c r="C178" s="211"/>
      <c r="D178" s="220"/>
      <c r="E178" s="229"/>
      <c r="F178" s="308"/>
      <c r="G178" s="72" t="s">
        <v>10</v>
      </c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  <c r="BA178" s="73"/>
      <c r="BB178" s="73"/>
      <c r="BC178" s="73"/>
      <c r="BD178" s="221"/>
      <c r="BE178" s="218"/>
      <c r="BF178" s="222"/>
      <c r="BG178" s="75" t="s">
        <v>123</v>
      </c>
      <c r="BH178" s="75" t="s">
        <v>123</v>
      </c>
      <c r="BI178" s="63"/>
      <c r="BJ178" s="63"/>
      <c r="BK178" s="233"/>
      <c r="BL178" s="210"/>
    </row>
    <row r="179" spans="1:64" s="53" customFormat="1" ht="16.5" customHeight="1" x14ac:dyDescent="0.35">
      <c r="A179" s="340"/>
      <c r="B179" s="321"/>
      <c r="C179" s="207" t="s">
        <v>343</v>
      </c>
      <c r="D179" s="219" t="s">
        <v>119</v>
      </c>
      <c r="E179" s="229"/>
      <c r="F179" s="308" t="s">
        <v>86</v>
      </c>
      <c r="G179" s="77" t="s">
        <v>9</v>
      </c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>
        <v>1</v>
      </c>
      <c r="AN179" s="66"/>
      <c r="AO179" s="66"/>
      <c r="AP179" s="66"/>
      <c r="AQ179" s="66"/>
      <c r="AR179" s="66">
        <v>1</v>
      </c>
      <c r="AS179" s="66"/>
      <c r="AT179" s="66"/>
      <c r="AU179" s="66"/>
      <c r="AV179" s="66"/>
      <c r="AW179" s="66"/>
      <c r="AX179" s="66"/>
      <c r="AY179" s="66"/>
      <c r="AZ179" s="66"/>
      <c r="BA179" s="66"/>
      <c r="BB179" s="66"/>
      <c r="BC179" s="66"/>
      <c r="BD179" s="218">
        <f t="shared" ref="BD179" si="196">COUNTIF(H179:BC179,"1")</f>
        <v>2</v>
      </c>
      <c r="BE179" s="218">
        <f t="shared" ref="BE179" si="197">COUNTIF(H180:BC180,"1")</f>
        <v>0</v>
      </c>
      <c r="BF179" s="222">
        <f t="shared" ref="BF179" si="198">IFERROR(BE179/BD179,0%)</f>
        <v>0</v>
      </c>
      <c r="BG179" s="63"/>
      <c r="BH179" s="63"/>
      <c r="BI179" s="75" t="s">
        <v>123</v>
      </c>
      <c r="BJ179" s="75" t="s">
        <v>123</v>
      </c>
      <c r="BK179" s="232" t="s">
        <v>95</v>
      </c>
      <c r="BL179" s="209"/>
    </row>
    <row r="180" spans="1:64" s="53" customFormat="1" ht="16.5" customHeight="1" x14ac:dyDescent="0.35">
      <c r="A180" s="340"/>
      <c r="B180" s="321"/>
      <c r="C180" s="208"/>
      <c r="D180" s="220"/>
      <c r="E180" s="229"/>
      <c r="F180" s="308"/>
      <c r="G180" s="72" t="s">
        <v>10</v>
      </c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221"/>
      <c r="BE180" s="218"/>
      <c r="BF180" s="222"/>
      <c r="BG180" s="75" t="s">
        <v>123</v>
      </c>
      <c r="BH180" s="75" t="s">
        <v>123</v>
      </c>
      <c r="BI180" s="70"/>
      <c r="BJ180" s="70"/>
      <c r="BK180" s="233"/>
      <c r="BL180" s="210"/>
    </row>
    <row r="181" spans="1:64" s="53" customFormat="1" ht="16.5" customHeight="1" x14ac:dyDescent="0.35">
      <c r="A181" s="340"/>
      <c r="B181" s="321"/>
      <c r="C181" s="207" t="s">
        <v>209</v>
      </c>
      <c r="D181" s="219" t="s">
        <v>119</v>
      </c>
      <c r="E181" s="209" t="s">
        <v>222</v>
      </c>
      <c r="F181" s="207" t="s">
        <v>68</v>
      </c>
      <c r="G181" s="77" t="s">
        <v>9</v>
      </c>
      <c r="H181" s="127"/>
      <c r="I181" s="127"/>
      <c r="J181" s="127"/>
      <c r="K181" s="12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>
        <v>1</v>
      </c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218">
        <f t="shared" ref="BD181" si="199">COUNTIF(H181:BC181,"1")</f>
        <v>1</v>
      </c>
      <c r="BE181" s="218">
        <f t="shared" ref="BE181" si="200">COUNTIF(H182:BC182,"1")</f>
        <v>0</v>
      </c>
      <c r="BF181" s="222">
        <f t="shared" ref="BF181" si="201">IFERROR(BE181/BD181,0%)</f>
        <v>0</v>
      </c>
      <c r="BG181" s="70"/>
      <c r="BH181" s="70"/>
      <c r="BI181" s="70" t="s">
        <v>123</v>
      </c>
      <c r="BJ181" s="70" t="s">
        <v>123</v>
      </c>
      <c r="BK181" s="232" t="s">
        <v>95</v>
      </c>
      <c r="BL181" s="64"/>
    </row>
    <row r="182" spans="1:64" s="53" customFormat="1" ht="16.5" customHeight="1" x14ac:dyDescent="0.35">
      <c r="A182" s="340"/>
      <c r="B182" s="321"/>
      <c r="C182" s="208"/>
      <c r="D182" s="220"/>
      <c r="E182" s="210"/>
      <c r="F182" s="208"/>
      <c r="G182" s="72" t="s">
        <v>10</v>
      </c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221"/>
      <c r="BE182" s="218"/>
      <c r="BF182" s="222"/>
      <c r="BG182" s="70" t="s">
        <v>123</v>
      </c>
      <c r="BH182" s="70" t="s">
        <v>123</v>
      </c>
      <c r="BI182" s="63"/>
      <c r="BJ182" s="70"/>
      <c r="BK182" s="233"/>
      <c r="BL182" s="64"/>
    </row>
    <row r="183" spans="1:64" s="121" customFormat="1" ht="16.5" customHeight="1" x14ac:dyDescent="0.35">
      <c r="A183" s="322" t="s">
        <v>84</v>
      </c>
      <c r="B183" s="322"/>
      <c r="C183" s="322"/>
      <c r="D183" s="322"/>
      <c r="E183" s="322"/>
      <c r="F183" s="322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2"/>
      <c r="T183" s="322"/>
      <c r="U183" s="322"/>
      <c r="V183" s="322"/>
      <c r="W183" s="322"/>
      <c r="X183" s="322"/>
      <c r="Y183" s="322"/>
      <c r="Z183" s="322"/>
      <c r="AA183" s="322"/>
      <c r="AB183" s="322"/>
      <c r="AC183" s="322"/>
      <c r="AD183" s="322"/>
      <c r="AE183" s="322"/>
      <c r="AF183" s="322"/>
      <c r="AG183" s="322"/>
      <c r="AH183" s="322"/>
      <c r="AI183" s="322"/>
      <c r="AJ183" s="322"/>
      <c r="AK183" s="322"/>
      <c r="AL183" s="322"/>
      <c r="AM183" s="322"/>
      <c r="AN183" s="322"/>
      <c r="AO183" s="322"/>
      <c r="AP183" s="322"/>
      <c r="AQ183" s="322"/>
      <c r="AR183" s="322"/>
      <c r="AS183" s="322"/>
      <c r="AT183" s="322"/>
      <c r="AU183" s="322"/>
      <c r="AV183" s="322"/>
      <c r="AW183" s="322"/>
      <c r="AX183" s="322"/>
      <c r="AY183" s="322"/>
      <c r="AZ183" s="322"/>
      <c r="BA183" s="322"/>
      <c r="BB183" s="322"/>
      <c r="BC183" s="323"/>
      <c r="BD183" s="134">
        <f>SUM(BD173:BD182)</f>
        <v>17</v>
      </c>
      <c r="BE183" s="134">
        <f>SUM(BE173:BE182)</f>
        <v>0</v>
      </c>
      <c r="BF183" s="134">
        <f>+BE183/BD183</f>
        <v>0</v>
      </c>
      <c r="BG183" s="140"/>
      <c r="BH183" s="140"/>
      <c r="BI183" s="140"/>
      <c r="BJ183" s="140"/>
      <c r="BK183" s="140"/>
      <c r="BL183" s="141"/>
    </row>
    <row r="184" spans="1:64" s="53" customFormat="1" ht="16.5" customHeight="1" x14ac:dyDescent="0.35">
      <c r="A184" s="372" t="s">
        <v>176</v>
      </c>
      <c r="B184" s="312" t="s">
        <v>83</v>
      </c>
      <c r="C184" s="309" t="s">
        <v>344</v>
      </c>
      <c r="D184" s="312" t="s">
        <v>199</v>
      </c>
      <c r="E184" s="224" t="s">
        <v>345</v>
      </c>
      <c r="F184" s="309" t="s">
        <v>86</v>
      </c>
      <c r="G184" s="77" t="s">
        <v>9</v>
      </c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>
        <v>1</v>
      </c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218">
        <f t="shared" ref="BD184" si="202">COUNTIF(H184:BC184,"1")</f>
        <v>1</v>
      </c>
      <c r="BE184" s="218">
        <f>COUNTIF(H185:BC185,"1")</f>
        <v>0</v>
      </c>
      <c r="BF184" s="222">
        <f t="shared" ref="BF184" si="203">IFERROR(BE184/BD184,0%)</f>
        <v>0</v>
      </c>
      <c r="BG184" s="232" t="s">
        <v>123</v>
      </c>
      <c r="BH184" s="232" t="s">
        <v>123</v>
      </c>
      <c r="BI184" s="232" t="s">
        <v>123</v>
      </c>
      <c r="BJ184" s="232" t="s">
        <v>123</v>
      </c>
      <c r="BK184" s="232" t="s">
        <v>368</v>
      </c>
      <c r="BL184" s="209"/>
    </row>
    <row r="185" spans="1:64" s="53" customFormat="1" ht="16.5" customHeight="1" x14ac:dyDescent="0.35">
      <c r="A185" s="372"/>
      <c r="B185" s="313"/>
      <c r="C185" s="310"/>
      <c r="D185" s="313"/>
      <c r="E185" s="225"/>
      <c r="F185" s="310"/>
      <c r="G185" s="72" t="s">
        <v>10</v>
      </c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  <c r="BA185" s="73"/>
      <c r="BB185" s="73"/>
      <c r="BC185" s="73"/>
      <c r="BD185" s="221"/>
      <c r="BE185" s="218"/>
      <c r="BF185" s="222"/>
      <c r="BG185" s="233"/>
      <c r="BH185" s="233"/>
      <c r="BI185" s="233"/>
      <c r="BJ185" s="233"/>
      <c r="BK185" s="233"/>
      <c r="BL185" s="210"/>
    </row>
    <row r="186" spans="1:64" s="53" customFormat="1" ht="16.5" customHeight="1" x14ac:dyDescent="0.35">
      <c r="A186" s="372"/>
      <c r="B186" s="313"/>
      <c r="C186" s="310"/>
      <c r="D186" s="313"/>
      <c r="E186" s="266" t="s">
        <v>346</v>
      </c>
      <c r="F186" s="310"/>
      <c r="G186" s="77" t="s">
        <v>9</v>
      </c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>
        <v>1</v>
      </c>
      <c r="AJ186" s="66"/>
      <c r="AK186" s="66"/>
      <c r="AL186" s="66"/>
      <c r="AM186" s="66"/>
      <c r="AN186" s="66"/>
      <c r="AO186" s="66"/>
      <c r="AP186" s="66"/>
      <c r="AQ186" s="66"/>
      <c r="AR186" s="66"/>
      <c r="AS186" s="66"/>
      <c r="AT186" s="66"/>
      <c r="AU186" s="66"/>
      <c r="AV186" s="66"/>
      <c r="AW186" s="66"/>
      <c r="AX186" s="66"/>
      <c r="AY186" s="66"/>
      <c r="AZ186" s="66"/>
      <c r="BA186" s="66"/>
      <c r="BB186" s="66"/>
      <c r="BC186" s="66"/>
      <c r="BD186" s="218">
        <f t="shared" ref="BD186" si="204">COUNTIF(H186:BC186,"1")</f>
        <v>1</v>
      </c>
      <c r="BE186" s="218">
        <f>COUNTIF(H187:BC187,"1")</f>
        <v>0</v>
      </c>
      <c r="BF186" s="222">
        <f t="shared" ref="BF186" si="205">IFERROR(BE186/BD186,0%)</f>
        <v>0</v>
      </c>
      <c r="BG186" s="232" t="s">
        <v>123</v>
      </c>
      <c r="BH186" s="232" t="s">
        <v>123</v>
      </c>
      <c r="BI186" s="232" t="s">
        <v>123</v>
      </c>
      <c r="BJ186" s="232" t="s">
        <v>123</v>
      </c>
      <c r="BK186" s="232" t="s">
        <v>368</v>
      </c>
      <c r="BL186" s="209"/>
    </row>
    <row r="187" spans="1:64" s="53" customFormat="1" ht="16.5" customHeight="1" x14ac:dyDescent="0.35">
      <c r="A187" s="372"/>
      <c r="B187" s="313"/>
      <c r="C187" s="310"/>
      <c r="D187" s="313"/>
      <c r="E187" s="267"/>
      <c r="F187" s="310"/>
      <c r="G187" s="72" t="s">
        <v>10</v>
      </c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221"/>
      <c r="BE187" s="218"/>
      <c r="BF187" s="222"/>
      <c r="BG187" s="233"/>
      <c r="BH187" s="233"/>
      <c r="BI187" s="233"/>
      <c r="BJ187" s="233"/>
      <c r="BK187" s="233"/>
      <c r="BL187" s="210"/>
    </row>
    <row r="188" spans="1:64" s="53" customFormat="1" ht="16.5" customHeight="1" x14ac:dyDescent="0.35">
      <c r="A188" s="372"/>
      <c r="B188" s="313"/>
      <c r="C188" s="310"/>
      <c r="D188" s="313"/>
      <c r="E188" s="266" t="s">
        <v>347</v>
      </c>
      <c r="F188" s="310"/>
      <c r="G188" s="77" t="s">
        <v>9</v>
      </c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>
        <v>1</v>
      </c>
      <c r="AJ188" s="66"/>
      <c r="AK188" s="66"/>
      <c r="AL188" s="66"/>
      <c r="AM188" s="66"/>
      <c r="AN188" s="66"/>
      <c r="AO188" s="66"/>
      <c r="AP188" s="66"/>
      <c r="AQ188" s="66"/>
      <c r="AR188" s="66"/>
      <c r="AS188" s="66"/>
      <c r="AT188" s="66"/>
      <c r="AU188" s="66"/>
      <c r="AV188" s="66"/>
      <c r="AW188" s="66"/>
      <c r="AX188" s="66"/>
      <c r="AY188" s="66"/>
      <c r="AZ188" s="66"/>
      <c r="BA188" s="66"/>
      <c r="BB188" s="66"/>
      <c r="BC188" s="66"/>
      <c r="BD188" s="218">
        <f t="shared" ref="BD188" si="206">COUNTIF(H188:BC188,"1")</f>
        <v>1</v>
      </c>
      <c r="BE188" s="218">
        <f>COUNTIF(H189:BC189,"1")</f>
        <v>0</v>
      </c>
      <c r="BF188" s="222">
        <f t="shared" ref="BF188" si="207">IFERROR(BE188/BD188,0%)</f>
        <v>0</v>
      </c>
      <c r="BG188" s="232" t="s">
        <v>123</v>
      </c>
      <c r="BH188" s="232" t="s">
        <v>123</v>
      </c>
      <c r="BI188" s="232" t="s">
        <v>123</v>
      </c>
      <c r="BJ188" s="232" t="s">
        <v>123</v>
      </c>
      <c r="BK188" s="232" t="s">
        <v>368</v>
      </c>
      <c r="BL188" s="209"/>
    </row>
    <row r="189" spans="1:64" s="53" customFormat="1" ht="16.5" customHeight="1" x14ac:dyDescent="0.35">
      <c r="A189" s="372"/>
      <c r="B189" s="313"/>
      <c r="C189" s="310"/>
      <c r="D189" s="313"/>
      <c r="E189" s="267"/>
      <c r="F189" s="310"/>
      <c r="G189" s="72" t="s">
        <v>10</v>
      </c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221"/>
      <c r="BE189" s="218"/>
      <c r="BF189" s="222"/>
      <c r="BG189" s="233"/>
      <c r="BH189" s="233"/>
      <c r="BI189" s="233"/>
      <c r="BJ189" s="233"/>
      <c r="BK189" s="233"/>
      <c r="BL189" s="210"/>
    </row>
    <row r="190" spans="1:64" s="53" customFormat="1" ht="16.5" customHeight="1" x14ac:dyDescent="0.35">
      <c r="A190" s="372"/>
      <c r="B190" s="313"/>
      <c r="C190" s="310"/>
      <c r="D190" s="313"/>
      <c r="E190" s="266" t="s">
        <v>348</v>
      </c>
      <c r="F190" s="310"/>
      <c r="G190" s="77" t="s">
        <v>9</v>
      </c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>
        <v>1</v>
      </c>
      <c r="AJ190" s="66"/>
      <c r="AK190" s="66"/>
      <c r="AL190" s="66"/>
      <c r="AM190" s="66"/>
      <c r="AN190" s="66"/>
      <c r="AO190" s="66"/>
      <c r="AP190" s="66"/>
      <c r="AQ190" s="66"/>
      <c r="AR190" s="66"/>
      <c r="AS190" s="66"/>
      <c r="AT190" s="66"/>
      <c r="AU190" s="66"/>
      <c r="AV190" s="66"/>
      <c r="AW190" s="66"/>
      <c r="AX190" s="66"/>
      <c r="AY190" s="66"/>
      <c r="AZ190" s="66"/>
      <c r="BA190" s="66"/>
      <c r="BB190" s="66"/>
      <c r="BC190" s="66"/>
      <c r="BD190" s="218">
        <f t="shared" ref="BD190" si="208">COUNTIF(H190:BC190,"1")</f>
        <v>1</v>
      </c>
      <c r="BE190" s="218">
        <f>COUNTIF(H191:BC191,"1")</f>
        <v>0</v>
      </c>
      <c r="BF190" s="222">
        <f t="shared" ref="BF190" si="209">IFERROR(BE190/BD190,0%)</f>
        <v>0</v>
      </c>
      <c r="BG190" s="232" t="s">
        <v>123</v>
      </c>
      <c r="BH190" s="232" t="s">
        <v>123</v>
      </c>
      <c r="BI190" s="232" t="s">
        <v>123</v>
      </c>
      <c r="BJ190" s="232" t="s">
        <v>123</v>
      </c>
      <c r="BK190" s="232" t="s">
        <v>368</v>
      </c>
      <c r="BL190" s="209"/>
    </row>
    <row r="191" spans="1:64" s="53" customFormat="1" ht="16.5" customHeight="1" x14ac:dyDescent="0.35">
      <c r="A191" s="372"/>
      <c r="B191" s="314"/>
      <c r="C191" s="311"/>
      <c r="D191" s="314"/>
      <c r="E191" s="267"/>
      <c r="F191" s="311"/>
      <c r="G191" s="72" t="s">
        <v>10</v>
      </c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221"/>
      <c r="BE191" s="218"/>
      <c r="BF191" s="222"/>
      <c r="BG191" s="233"/>
      <c r="BH191" s="233"/>
      <c r="BI191" s="233"/>
      <c r="BJ191" s="233"/>
      <c r="BK191" s="233"/>
      <c r="BL191" s="210"/>
    </row>
    <row r="192" spans="1:64" s="121" customFormat="1" ht="16.5" customHeight="1" x14ac:dyDescent="0.35">
      <c r="A192" s="322" t="s">
        <v>240</v>
      </c>
      <c r="B192" s="322"/>
      <c r="C192" s="322"/>
      <c r="D192" s="322"/>
      <c r="E192" s="322"/>
      <c r="F192" s="322"/>
      <c r="G192" s="322"/>
      <c r="H192" s="322"/>
      <c r="I192" s="322"/>
      <c r="J192" s="322"/>
      <c r="K192" s="322"/>
      <c r="L192" s="322"/>
      <c r="M192" s="322"/>
      <c r="N192" s="322"/>
      <c r="O192" s="322"/>
      <c r="P192" s="322"/>
      <c r="Q192" s="322"/>
      <c r="R192" s="322"/>
      <c r="S192" s="322"/>
      <c r="T192" s="322"/>
      <c r="U192" s="322"/>
      <c r="V192" s="322"/>
      <c r="W192" s="322"/>
      <c r="X192" s="322"/>
      <c r="Y192" s="322"/>
      <c r="Z192" s="322"/>
      <c r="AA192" s="322"/>
      <c r="AB192" s="322"/>
      <c r="AC192" s="322"/>
      <c r="AD192" s="322"/>
      <c r="AE192" s="322"/>
      <c r="AF192" s="322"/>
      <c r="AG192" s="322"/>
      <c r="AH192" s="322"/>
      <c r="AI192" s="322"/>
      <c r="AJ192" s="322"/>
      <c r="AK192" s="322"/>
      <c r="AL192" s="322"/>
      <c r="AM192" s="322"/>
      <c r="AN192" s="322"/>
      <c r="AO192" s="322"/>
      <c r="AP192" s="322"/>
      <c r="AQ192" s="322"/>
      <c r="AR192" s="322"/>
      <c r="AS192" s="322"/>
      <c r="AT192" s="322"/>
      <c r="AU192" s="322"/>
      <c r="AV192" s="322"/>
      <c r="AW192" s="322"/>
      <c r="AX192" s="322"/>
      <c r="AY192" s="322"/>
      <c r="AZ192" s="322"/>
      <c r="BA192" s="322"/>
      <c r="BB192" s="322"/>
      <c r="BC192" s="323"/>
      <c r="BD192" s="113">
        <f>SUM(BD184:BD191)</f>
        <v>4</v>
      </c>
      <c r="BE192" s="113">
        <f>SUM(BE184:BE191)</f>
        <v>0</v>
      </c>
      <c r="BF192" s="114">
        <f>+BE192/BD192</f>
        <v>0</v>
      </c>
      <c r="BG192" s="154"/>
      <c r="BH192" s="154"/>
      <c r="BI192" s="154"/>
      <c r="BJ192" s="154"/>
      <c r="BK192" s="154"/>
      <c r="BL192" s="155"/>
    </row>
    <row r="193" spans="1:64" s="168" customFormat="1" ht="16.5" customHeight="1" x14ac:dyDescent="0.35">
      <c r="A193" s="331" t="s">
        <v>235</v>
      </c>
      <c r="B193" s="331"/>
      <c r="C193" s="331"/>
      <c r="D193" s="331"/>
      <c r="E193" s="331"/>
      <c r="F193" s="331"/>
      <c r="G193" s="331"/>
      <c r="H193" s="331"/>
      <c r="I193" s="331"/>
      <c r="J193" s="331"/>
      <c r="K193" s="331"/>
      <c r="L193" s="331"/>
      <c r="M193" s="331"/>
      <c r="N193" s="331"/>
      <c r="O193" s="331"/>
      <c r="P193" s="331"/>
      <c r="Q193" s="331"/>
      <c r="R193" s="331"/>
      <c r="S193" s="331"/>
      <c r="T193" s="331"/>
      <c r="U193" s="331"/>
      <c r="V193" s="331"/>
      <c r="W193" s="331"/>
      <c r="X193" s="331"/>
      <c r="Y193" s="331"/>
      <c r="Z193" s="331"/>
      <c r="AA193" s="331"/>
      <c r="AB193" s="331"/>
      <c r="AC193" s="331"/>
      <c r="AD193" s="331"/>
      <c r="AE193" s="331"/>
      <c r="AF193" s="331"/>
      <c r="AG193" s="331"/>
      <c r="AH193" s="331"/>
      <c r="AI193" s="331"/>
      <c r="AJ193" s="331"/>
      <c r="AK193" s="331"/>
      <c r="AL193" s="331"/>
      <c r="AM193" s="331"/>
      <c r="AN193" s="331"/>
      <c r="AO193" s="331"/>
      <c r="AP193" s="331"/>
      <c r="AQ193" s="331"/>
      <c r="AR193" s="331"/>
      <c r="AS193" s="331"/>
      <c r="AT193" s="331"/>
      <c r="AU193" s="331"/>
      <c r="AV193" s="331"/>
      <c r="AW193" s="331"/>
      <c r="AX193" s="331"/>
      <c r="AY193" s="331"/>
      <c r="AZ193" s="331"/>
      <c r="BA193" s="331"/>
      <c r="BB193" s="331"/>
      <c r="BC193" s="332"/>
      <c r="BD193" s="165">
        <f>+BD192+BD183+BD172+BD165+BD152+BD143+BD113+BD102+BD87</f>
        <v>244</v>
      </c>
      <c r="BE193" s="165">
        <f>+BE192+BE183+BE172+BE165+BE152+BE143+BE113+BE102+BE87</f>
        <v>0</v>
      </c>
      <c r="BF193" s="165"/>
      <c r="BG193" s="166"/>
      <c r="BH193" s="166"/>
      <c r="BI193" s="166"/>
      <c r="BJ193" s="166"/>
      <c r="BK193" s="166"/>
      <c r="BL193" s="167"/>
    </row>
    <row r="194" spans="1:64" s="53" customFormat="1" ht="16.5" customHeight="1" x14ac:dyDescent="0.35">
      <c r="A194" s="340" t="s">
        <v>193</v>
      </c>
      <c r="B194" s="232" t="s">
        <v>18</v>
      </c>
      <c r="C194" s="209" t="s">
        <v>87</v>
      </c>
      <c r="D194" s="209" t="s">
        <v>42</v>
      </c>
      <c r="E194" s="263" t="s">
        <v>26</v>
      </c>
      <c r="F194" s="207" t="s">
        <v>349</v>
      </c>
      <c r="G194" s="77" t="s">
        <v>9</v>
      </c>
      <c r="H194" s="66"/>
      <c r="I194" s="66"/>
      <c r="J194" s="66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>
        <v>1</v>
      </c>
      <c r="X194" s="84"/>
      <c r="Y194" s="84"/>
      <c r="Z194" s="84"/>
      <c r="AA194" s="84">
        <v>1</v>
      </c>
      <c r="AB194" s="84"/>
      <c r="AC194" s="84"/>
      <c r="AD194" s="84"/>
      <c r="AE194" s="84">
        <v>1</v>
      </c>
      <c r="AF194" s="84"/>
      <c r="AG194" s="84"/>
      <c r="AH194" s="84"/>
      <c r="AI194" s="84">
        <v>1</v>
      </c>
      <c r="AJ194" s="84"/>
      <c r="AK194" s="84"/>
      <c r="AL194" s="84"/>
      <c r="AM194" s="84">
        <v>1</v>
      </c>
      <c r="AN194" s="84"/>
      <c r="AO194" s="84"/>
      <c r="AP194" s="84"/>
      <c r="AQ194" s="84">
        <v>1</v>
      </c>
      <c r="AR194" s="84"/>
      <c r="AS194" s="84"/>
      <c r="AT194" s="84"/>
      <c r="AU194" s="84">
        <v>1</v>
      </c>
      <c r="AV194" s="84"/>
      <c r="AW194" s="84"/>
      <c r="AX194" s="84"/>
      <c r="AY194" s="84">
        <v>1</v>
      </c>
      <c r="AZ194" s="84"/>
      <c r="BA194" s="84"/>
      <c r="BB194" s="85"/>
      <c r="BC194" s="85">
        <v>1</v>
      </c>
      <c r="BD194" s="218">
        <f t="shared" ref="BD194" si="210">COUNTIF(H194:BC194,"1")</f>
        <v>9</v>
      </c>
      <c r="BE194" s="218">
        <f t="shared" ref="BE194" si="211">COUNTIF(H195:BC195,"1")</f>
        <v>0</v>
      </c>
      <c r="BF194" s="222">
        <f t="shared" ref="BF194" si="212">IFERROR(BE194/BD194,0%)</f>
        <v>0</v>
      </c>
      <c r="BG194" s="232" t="s">
        <v>123</v>
      </c>
      <c r="BH194" s="232" t="s">
        <v>123</v>
      </c>
      <c r="BI194" s="232" t="s">
        <v>123</v>
      </c>
      <c r="BJ194" s="232" t="s">
        <v>123</v>
      </c>
      <c r="BK194" s="232" t="s">
        <v>95</v>
      </c>
      <c r="BL194" s="69"/>
    </row>
    <row r="195" spans="1:64" s="53" customFormat="1" ht="16.5" customHeight="1" x14ac:dyDescent="0.35">
      <c r="A195" s="340"/>
      <c r="B195" s="326"/>
      <c r="C195" s="210"/>
      <c r="D195" s="210"/>
      <c r="E195" s="265"/>
      <c r="F195" s="208"/>
      <c r="G195" s="72" t="s">
        <v>10</v>
      </c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  <c r="BA195" s="73"/>
      <c r="BB195" s="73"/>
      <c r="BC195" s="73"/>
      <c r="BD195" s="221"/>
      <c r="BE195" s="218"/>
      <c r="BF195" s="222"/>
      <c r="BG195" s="233"/>
      <c r="BH195" s="233"/>
      <c r="BI195" s="233"/>
      <c r="BJ195" s="233"/>
      <c r="BK195" s="233"/>
      <c r="BL195" s="71"/>
    </row>
    <row r="196" spans="1:64" s="53" customFormat="1" ht="16.5" customHeight="1" x14ac:dyDescent="0.35">
      <c r="A196" s="340"/>
      <c r="B196" s="326"/>
      <c r="C196" s="207" t="s">
        <v>350</v>
      </c>
      <c r="D196" s="324" t="s">
        <v>40</v>
      </c>
      <c r="E196" s="209" t="s">
        <v>88</v>
      </c>
      <c r="F196" s="207" t="s">
        <v>89</v>
      </c>
      <c r="G196" s="77" t="s">
        <v>9</v>
      </c>
      <c r="H196" s="66"/>
      <c r="I196" s="66"/>
      <c r="J196" s="66"/>
      <c r="K196" s="66">
        <v>1</v>
      </c>
      <c r="L196" s="66"/>
      <c r="M196" s="66"/>
      <c r="N196" s="66"/>
      <c r="O196" s="66">
        <v>1</v>
      </c>
      <c r="P196" s="66"/>
      <c r="Q196" s="66"/>
      <c r="R196" s="66"/>
      <c r="S196" s="66">
        <v>1</v>
      </c>
      <c r="T196" s="66"/>
      <c r="U196" s="66"/>
      <c r="V196" s="66"/>
      <c r="W196" s="66">
        <v>1</v>
      </c>
      <c r="X196" s="66"/>
      <c r="Y196" s="66"/>
      <c r="Z196" s="66"/>
      <c r="AA196" s="66">
        <v>1</v>
      </c>
      <c r="AB196" s="66"/>
      <c r="AC196" s="66"/>
      <c r="AD196" s="66"/>
      <c r="AE196" s="66">
        <v>1</v>
      </c>
      <c r="AF196" s="66"/>
      <c r="AG196" s="66"/>
      <c r="AH196" s="66"/>
      <c r="AI196" s="66">
        <v>1</v>
      </c>
      <c r="AJ196" s="66"/>
      <c r="AK196" s="66"/>
      <c r="AL196" s="66"/>
      <c r="AM196" s="66">
        <v>1</v>
      </c>
      <c r="AN196" s="66"/>
      <c r="AO196" s="66"/>
      <c r="AP196" s="66"/>
      <c r="AQ196" s="66">
        <v>1</v>
      </c>
      <c r="AR196" s="66"/>
      <c r="AS196" s="66"/>
      <c r="AT196" s="66"/>
      <c r="AU196" s="66">
        <v>1</v>
      </c>
      <c r="AV196" s="66"/>
      <c r="AW196" s="66"/>
      <c r="AX196" s="66"/>
      <c r="AY196" s="66">
        <v>1</v>
      </c>
      <c r="AZ196" s="66"/>
      <c r="BA196" s="66"/>
      <c r="BB196" s="66"/>
      <c r="BC196" s="66">
        <v>1</v>
      </c>
      <c r="BD196" s="218">
        <f t="shared" ref="BD196" si="213">COUNTIF(H196:BC196,"1")</f>
        <v>12</v>
      </c>
      <c r="BE196" s="218">
        <f t="shared" ref="BE196" si="214">COUNTIF(H197:BC197,"1")</f>
        <v>0</v>
      </c>
      <c r="BF196" s="222">
        <f t="shared" ref="BF196" si="215">IFERROR(BE196/BD196,0%)</f>
        <v>0</v>
      </c>
      <c r="BG196" s="232" t="s">
        <v>123</v>
      </c>
      <c r="BH196" s="232" t="s">
        <v>123</v>
      </c>
      <c r="BI196" s="232" t="s">
        <v>123</v>
      </c>
      <c r="BJ196" s="232" t="s">
        <v>123</v>
      </c>
      <c r="BK196" s="232" t="s">
        <v>95</v>
      </c>
      <c r="BL196" s="69"/>
    </row>
    <row r="197" spans="1:64" s="53" customFormat="1" ht="16.5" customHeight="1" x14ac:dyDescent="0.35">
      <c r="A197" s="340"/>
      <c r="B197" s="326"/>
      <c r="C197" s="208"/>
      <c r="D197" s="325"/>
      <c r="E197" s="210"/>
      <c r="F197" s="208"/>
      <c r="G197" s="72" t="s">
        <v>10</v>
      </c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  <c r="BA197" s="73"/>
      <c r="BB197" s="73"/>
      <c r="BC197" s="73"/>
      <c r="BD197" s="221"/>
      <c r="BE197" s="218"/>
      <c r="BF197" s="222"/>
      <c r="BG197" s="233"/>
      <c r="BH197" s="233"/>
      <c r="BI197" s="233"/>
      <c r="BJ197" s="233"/>
      <c r="BK197" s="233"/>
      <c r="BL197" s="71"/>
    </row>
    <row r="198" spans="1:64" s="53" customFormat="1" ht="16.5" customHeight="1" x14ac:dyDescent="0.35">
      <c r="A198" s="340"/>
      <c r="B198" s="326"/>
      <c r="C198" s="207" t="s">
        <v>90</v>
      </c>
      <c r="D198" s="219" t="s">
        <v>42</v>
      </c>
      <c r="E198" s="209" t="s">
        <v>29</v>
      </c>
      <c r="F198" s="207" t="s">
        <v>198</v>
      </c>
      <c r="G198" s="77" t="s">
        <v>9</v>
      </c>
      <c r="H198" s="84">
        <v>1</v>
      </c>
      <c r="I198" s="84"/>
      <c r="J198" s="84"/>
      <c r="K198" s="84"/>
      <c r="L198" s="84">
        <v>1</v>
      </c>
      <c r="M198" s="84"/>
      <c r="N198" s="84"/>
      <c r="O198" s="84"/>
      <c r="P198" s="84">
        <v>1</v>
      </c>
      <c r="Q198" s="84"/>
      <c r="R198" s="84"/>
      <c r="S198" s="84"/>
      <c r="T198" s="84">
        <v>1</v>
      </c>
      <c r="U198" s="84"/>
      <c r="V198" s="84"/>
      <c r="W198" s="84"/>
      <c r="X198" s="84">
        <v>1</v>
      </c>
      <c r="Y198" s="84"/>
      <c r="Z198" s="84"/>
      <c r="AA198" s="84"/>
      <c r="AB198" s="84">
        <v>1</v>
      </c>
      <c r="AC198" s="84"/>
      <c r="AD198" s="84"/>
      <c r="AE198" s="84"/>
      <c r="AF198" s="84">
        <v>1</v>
      </c>
      <c r="AG198" s="84"/>
      <c r="AH198" s="84"/>
      <c r="AI198" s="84"/>
      <c r="AJ198" s="84">
        <v>1</v>
      </c>
      <c r="AK198" s="84"/>
      <c r="AL198" s="84"/>
      <c r="AM198" s="84"/>
      <c r="AN198" s="84">
        <v>1</v>
      </c>
      <c r="AO198" s="84"/>
      <c r="AP198" s="84"/>
      <c r="AQ198" s="84"/>
      <c r="AR198" s="84">
        <v>1</v>
      </c>
      <c r="AS198" s="84"/>
      <c r="AT198" s="84"/>
      <c r="AU198" s="84"/>
      <c r="AV198" s="84">
        <v>1</v>
      </c>
      <c r="AW198" s="84"/>
      <c r="AX198" s="84"/>
      <c r="AY198" s="85"/>
      <c r="AZ198" s="85">
        <v>1</v>
      </c>
      <c r="BA198" s="66"/>
      <c r="BB198" s="66"/>
      <c r="BC198" s="66"/>
      <c r="BD198" s="218">
        <f t="shared" ref="BD198" si="216">COUNTIF(H198:BC198,"1")</f>
        <v>12</v>
      </c>
      <c r="BE198" s="218">
        <f t="shared" ref="BE198" si="217">COUNTIF(H199:BC199,"1")</f>
        <v>0</v>
      </c>
      <c r="BF198" s="222">
        <f t="shared" ref="BF198" si="218">IFERROR(BE198/BD198,0%)</f>
        <v>0</v>
      </c>
      <c r="BG198" s="232" t="s">
        <v>123</v>
      </c>
      <c r="BH198" s="232" t="s">
        <v>123</v>
      </c>
      <c r="BI198" s="232" t="s">
        <v>123</v>
      </c>
      <c r="BJ198" s="232" t="s">
        <v>123</v>
      </c>
      <c r="BK198" s="218" t="s">
        <v>95</v>
      </c>
      <c r="BL198" s="69"/>
    </row>
    <row r="199" spans="1:64" s="53" customFormat="1" ht="16.5" customHeight="1" x14ac:dyDescent="0.35">
      <c r="A199" s="340"/>
      <c r="B199" s="326"/>
      <c r="C199" s="208"/>
      <c r="D199" s="220"/>
      <c r="E199" s="210"/>
      <c r="F199" s="208"/>
      <c r="G199" s="73" t="s">
        <v>10</v>
      </c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  <c r="AV199" s="73"/>
      <c r="AW199" s="73"/>
      <c r="AX199" s="73"/>
      <c r="AY199" s="73"/>
      <c r="AZ199" s="73"/>
      <c r="BA199" s="73"/>
      <c r="BB199" s="73"/>
      <c r="BC199" s="73"/>
      <c r="BD199" s="221"/>
      <c r="BE199" s="218"/>
      <c r="BF199" s="222"/>
      <c r="BG199" s="233"/>
      <c r="BH199" s="233"/>
      <c r="BI199" s="233"/>
      <c r="BJ199" s="233"/>
      <c r="BK199" s="218"/>
      <c r="BL199" s="71"/>
    </row>
    <row r="200" spans="1:64" s="53" customFormat="1" ht="46.5" customHeight="1" x14ac:dyDescent="0.35">
      <c r="A200" s="340"/>
      <c r="B200" s="326"/>
      <c r="C200" s="207" t="s">
        <v>27</v>
      </c>
      <c r="D200" s="219" t="s">
        <v>40</v>
      </c>
      <c r="E200" s="209" t="s">
        <v>28</v>
      </c>
      <c r="F200" s="207" t="s">
        <v>198</v>
      </c>
      <c r="G200" s="77" t="s">
        <v>9</v>
      </c>
      <c r="H200" s="66"/>
      <c r="I200" s="84">
        <v>1</v>
      </c>
      <c r="J200" s="84"/>
      <c r="K200" s="84"/>
      <c r="L200" s="84"/>
      <c r="M200" s="84">
        <v>1</v>
      </c>
      <c r="N200" s="84"/>
      <c r="O200" s="84"/>
      <c r="P200" s="84"/>
      <c r="Q200" s="84">
        <v>1</v>
      </c>
      <c r="R200" s="84"/>
      <c r="S200" s="84"/>
      <c r="T200" s="84"/>
      <c r="U200" s="84">
        <v>1</v>
      </c>
      <c r="V200" s="84"/>
      <c r="W200" s="84"/>
      <c r="X200" s="84"/>
      <c r="Y200" s="84">
        <v>1</v>
      </c>
      <c r="Z200" s="84"/>
      <c r="AA200" s="84"/>
      <c r="AB200" s="84"/>
      <c r="AC200" s="84">
        <v>1</v>
      </c>
      <c r="AD200" s="84"/>
      <c r="AE200" s="84"/>
      <c r="AF200" s="84"/>
      <c r="AG200" s="84">
        <v>1</v>
      </c>
      <c r="AH200" s="84"/>
      <c r="AI200" s="84"/>
      <c r="AJ200" s="84"/>
      <c r="AK200" s="84">
        <v>1</v>
      </c>
      <c r="AL200" s="84"/>
      <c r="AM200" s="84"/>
      <c r="AN200" s="84"/>
      <c r="AO200" s="84">
        <v>1</v>
      </c>
      <c r="AP200" s="84"/>
      <c r="AQ200" s="84"/>
      <c r="AR200" s="84"/>
      <c r="AS200" s="84">
        <v>1</v>
      </c>
      <c r="AT200" s="84"/>
      <c r="AU200" s="84"/>
      <c r="AV200" s="84"/>
      <c r="AW200" s="84">
        <v>1</v>
      </c>
      <c r="AX200" s="84"/>
      <c r="AY200" s="84"/>
      <c r="AZ200" s="85"/>
      <c r="BA200" s="85">
        <v>1</v>
      </c>
      <c r="BB200" s="67"/>
      <c r="BC200" s="67"/>
      <c r="BD200" s="218">
        <f t="shared" ref="BD200" si="219">COUNTIF(H200:BC200,"1")</f>
        <v>12</v>
      </c>
      <c r="BE200" s="218">
        <f t="shared" ref="BE200" si="220">COUNTIF(H201:BC201,"1")</f>
        <v>0</v>
      </c>
      <c r="BF200" s="222">
        <f t="shared" ref="BF200" si="221">IFERROR(BE200/BD200,0%)</f>
        <v>0</v>
      </c>
      <c r="BG200" s="232" t="s">
        <v>123</v>
      </c>
      <c r="BH200" s="232" t="s">
        <v>123</v>
      </c>
      <c r="BI200" s="232" t="s">
        <v>123</v>
      </c>
      <c r="BJ200" s="232" t="s">
        <v>123</v>
      </c>
      <c r="BK200" s="218" t="s">
        <v>95</v>
      </c>
      <c r="BL200" s="69"/>
    </row>
    <row r="201" spans="1:64" s="53" customFormat="1" ht="36" customHeight="1" x14ac:dyDescent="0.35">
      <c r="A201" s="340"/>
      <c r="B201" s="326"/>
      <c r="C201" s="208"/>
      <c r="D201" s="220"/>
      <c r="E201" s="210"/>
      <c r="F201" s="208"/>
      <c r="G201" s="73" t="s">
        <v>10</v>
      </c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143"/>
      <c r="BC201" s="143"/>
      <c r="BD201" s="221"/>
      <c r="BE201" s="218"/>
      <c r="BF201" s="222"/>
      <c r="BG201" s="233"/>
      <c r="BH201" s="233"/>
      <c r="BI201" s="233"/>
      <c r="BJ201" s="233"/>
      <c r="BK201" s="218"/>
      <c r="BL201" s="71"/>
    </row>
    <row r="202" spans="1:64" s="53" customFormat="1" ht="16.5" customHeight="1" x14ac:dyDescent="0.35">
      <c r="A202" s="340"/>
      <c r="B202" s="326"/>
      <c r="C202" s="207" t="s">
        <v>213</v>
      </c>
      <c r="D202" s="219" t="s">
        <v>40</v>
      </c>
      <c r="E202" s="209" t="s">
        <v>249</v>
      </c>
      <c r="F202" s="209" t="s">
        <v>68</v>
      </c>
      <c r="G202" s="77" t="s">
        <v>9</v>
      </c>
      <c r="H202" s="77"/>
      <c r="I202" s="84"/>
      <c r="J202" s="84"/>
      <c r="K202" s="84">
        <v>1</v>
      </c>
      <c r="L202" s="84"/>
      <c r="M202" s="84"/>
      <c r="N202" s="84"/>
      <c r="O202" s="84">
        <v>1</v>
      </c>
      <c r="P202" s="84"/>
      <c r="Q202" s="84"/>
      <c r="R202" s="84"/>
      <c r="S202" s="84">
        <v>1</v>
      </c>
      <c r="T202" s="84"/>
      <c r="U202" s="84"/>
      <c r="V202" s="84"/>
      <c r="W202" s="84">
        <v>1</v>
      </c>
      <c r="X202" s="84"/>
      <c r="Y202" s="84"/>
      <c r="Z202" s="84"/>
      <c r="AA202" s="84">
        <v>1</v>
      </c>
      <c r="AB202" s="84"/>
      <c r="AC202" s="84"/>
      <c r="AD202" s="84"/>
      <c r="AE202" s="84">
        <v>1</v>
      </c>
      <c r="AF202" s="84"/>
      <c r="AG202" s="84"/>
      <c r="AH202" s="84"/>
      <c r="AI202" s="84">
        <v>1</v>
      </c>
      <c r="AJ202" s="84"/>
      <c r="AK202" s="84"/>
      <c r="AL202" s="84"/>
      <c r="AM202" s="84">
        <v>1</v>
      </c>
      <c r="AN202" s="84"/>
      <c r="AO202" s="84"/>
      <c r="AP202" s="84"/>
      <c r="AQ202" s="84">
        <v>1</v>
      </c>
      <c r="AR202" s="84"/>
      <c r="AS202" s="84"/>
      <c r="AT202" s="84"/>
      <c r="AU202" s="84">
        <v>1</v>
      </c>
      <c r="AV202" s="84"/>
      <c r="AW202" s="84"/>
      <c r="AX202" s="84"/>
      <c r="AY202" s="84">
        <v>1</v>
      </c>
      <c r="AZ202" s="85"/>
      <c r="BA202" s="85"/>
      <c r="BB202" s="77"/>
      <c r="BC202" s="77">
        <v>1</v>
      </c>
      <c r="BD202" s="218">
        <f t="shared" ref="BD202" si="222">COUNTIF(H202:BC202,"1")</f>
        <v>12</v>
      </c>
      <c r="BE202" s="218">
        <f t="shared" ref="BE202" si="223">COUNTIF(H203:BC203,"1")</f>
        <v>0</v>
      </c>
      <c r="BF202" s="222">
        <f t="shared" ref="BF202" si="224">IFERROR(BE202/BD202,0%)</f>
        <v>0</v>
      </c>
      <c r="BG202" s="218" t="s">
        <v>123</v>
      </c>
      <c r="BH202" s="218" t="s">
        <v>123</v>
      </c>
      <c r="BI202" s="218" t="s">
        <v>123</v>
      </c>
      <c r="BJ202" s="218" t="s">
        <v>123</v>
      </c>
      <c r="BK202" s="218" t="s">
        <v>95</v>
      </c>
      <c r="BL202" s="223"/>
    </row>
    <row r="203" spans="1:64" s="53" customFormat="1" ht="16.5" customHeight="1" x14ac:dyDescent="0.35">
      <c r="A203" s="340"/>
      <c r="B203" s="326"/>
      <c r="C203" s="208"/>
      <c r="D203" s="220"/>
      <c r="E203" s="210"/>
      <c r="F203" s="210"/>
      <c r="G203" s="73" t="s">
        <v>10</v>
      </c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221"/>
      <c r="BE203" s="218"/>
      <c r="BF203" s="222"/>
      <c r="BG203" s="218"/>
      <c r="BH203" s="218"/>
      <c r="BI203" s="218"/>
      <c r="BJ203" s="218"/>
      <c r="BK203" s="218"/>
      <c r="BL203" s="223"/>
    </row>
    <row r="204" spans="1:64" s="53" customFormat="1" ht="16.5" customHeight="1" x14ac:dyDescent="0.35">
      <c r="A204" s="340"/>
      <c r="B204" s="326"/>
      <c r="C204" s="207" t="s">
        <v>206</v>
      </c>
      <c r="D204" s="219" t="s">
        <v>119</v>
      </c>
      <c r="E204" s="209" t="s">
        <v>223</v>
      </c>
      <c r="F204" s="209" t="s">
        <v>68</v>
      </c>
      <c r="G204" s="77" t="s">
        <v>9</v>
      </c>
      <c r="H204" s="127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>
        <v>1</v>
      </c>
      <c r="AG204" s="84"/>
      <c r="AH204" s="84"/>
      <c r="AI204" s="84"/>
      <c r="AJ204" s="84">
        <v>1</v>
      </c>
      <c r="AK204" s="84"/>
      <c r="AL204" s="84"/>
      <c r="AM204" s="84"/>
      <c r="AN204" s="84">
        <v>1</v>
      </c>
      <c r="AO204" s="84"/>
      <c r="AP204" s="84"/>
      <c r="AQ204" s="84"/>
      <c r="AR204" s="84">
        <v>1</v>
      </c>
      <c r="AS204" s="84"/>
      <c r="AT204" s="84"/>
      <c r="AU204" s="84"/>
      <c r="AV204" s="84">
        <v>1</v>
      </c>
      <c r="AW204" s="84"/>
      <c r="AX204" s="84"/>
      <c r="AY204" s="84"/>
      <c r="AZ204" s="85">
        <v>1</v>
      </c>
      <c r="BA204" s="85"/>
      <c r="BB204" s="67"/>
      <c r="BC204" s="67"/>
      <c r="BD204" s="218">
        <f t="shared" ref="BD204" si="225">COUNTIF(H204:BC204,"1")</f>
        <v>6</v>
      </c>
      <c r="BE204" s="218">
        <f t="shared" ref="BE204" si="226">COUNTIF(H205:BC205,"1")</f>
        <v>0</v>
      </c>
      <c r="BF204" s="222">
        <f t="shared" ref="BF204" si="227">IFERROR(BE204/BD204,0%)</f>
        <v>0</v>
      </c>
      <c r="BG204" s="70"/>
      <c r="BH204" s="70"/>
      <c r="BI204" s="70"/>
      <c r="BJ204" s="70"/>
      <c r="BK204" s="218" t="s">
        <v>95</v>
      </c>
      <c r="BL204" s="64"/>
    </row>
    <row r="205" spans="1:64" s="53" customFormat="1" ht="16.5" customHeight="1" x14ac:dyDescent="0.35">
      <c r="A205" s="340"/>
      <c r="B205" s="326"/>
      <c r="C205" s="208"/>
      <c r="D205" s="220"/>
      <c r="E205" s="210"/>
      <c r="F205" s="210"/>
      <c r="G205" s="73" t="s">
        <v>10</v>
      </c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  <c r="AL205" s="73"/>
      <c r="AM205" s="73"/>
      <c r="AN205" s="73"/>
      <c r="AO205" s="73"/>
      <c r="AP205" s="73"/>
      <c r="AQ205" s="73"/>
      <c r="AR205" s="73"/>
      <c r="AS205" s="73"/>
      <c r="AT205" s="73"/>
      <c r="AU205" s="73"/>
      <c r="AV205" s="73"/>
      <c r="AW205" s="73"/>
      <c r="AX205" s="73"/>
      <c r="AY205" s="73"/>
      <c r="AZ205" s="73"/>
      <c r="BA205" s="73"/>
      <c r="BB205" s="143"/>
      <c r="BC205" s="143"/>
      <c r="BD205" s="221"/>
      <c r="BE205" s="218"/>
      <c r="BF205" s="222"/>
      <c r="BG205" s="70" t="s">
        <v>123</v>
      </c>
      <c r="BH205" s="70" t="s">
        <v>123</v>
      </c>
      <c r="BI205" s="70" t="s">
        <v>123</v>
      </c>
      <c r="BJ205" s="70" t="s">
        <v>123</v>
      </c>
      <c r="BK205" s="218"/>
      <c r="BL205" s="64"/>
    </row>
    <row r="206" spans="1:64" s="53" customFormat="1" ht="16.5" customHeight="1" x14ac:dyDescent="0.35">
      <c r="A206" s="340"/>
      <c r="B206" s="326"/>
      <c r="C206" s="207" t="s">
        <v>351</v>
      </c>
      <c r="D206" s="219" t="s">
        <v>40</v>
      </c>
      <c r="E206" s="209" t="s">
        <v>352</v>
      </c>
      <c r="F206" s="207" t="s">
        <v>353</v>
      </c>
      <c r="G206" s="77" t="s">
        <v>9</v>
      </c>
      <c r="H206" s="66"/>
      <c r="I206" s="84"/>
      <c r="J206" s="84"/>
      <c r="K206" s="84">
        <v>1</v>
      </c>
      <c r="L206" s="84"/>
      <c r="M206" s="84"/>
      <c r="N206" s="84"/>
      <c r="O206" s="84">
        <v>1</v>
      </c>
      <c r="P206" s="84"/>
      <c r="Q206" s="84"/>
      <c r="R206" s="84"/>
      <c r="S206" s="84">
        <v>1</v>
      </c>
      <c r="T206" s="84"/>
      <c r="U206" s="84"/>
      <c r="V206" s="84"/>
      <c r="W206" s="84">
        <v>1</v>
      </c>
      <c r="X206" s="84"/>
      <c r="Y206" s="84"/>
      <c r="Z206" s="84"/>
      <c r="AA206" s="84">
        <v>1</v>
      </c>
      <c r="AB206" s="84"/>
      <c r="AC206" s="84"/>
      <c r="AD206" s="84"/>
      <c r="AE206" s="84">
        <v>1</v>
      </c>
      <c r="AF206" s="84"/>
      <c r="AG206" s="84"/>
      <c r="AH206" s="84"/>
      <c r="AI206" s="84">
        <v>1</v>
      </c>
      <c r="AJ206" s="84"/>
      <c r="AK206" s="84"/>
      <c r="AL206" s="84"/>
      <c r="AM206" s="84">
        <v>1</v>
      </c>
      <c r="AN206" s="84"/>
      <c r="AO206" s="84"/>
      <c r="AP206" s="84"/>
      <c r="AQ206" s="84">
        <v>1</v>
      </c>
      <c r="AR206" s="84"/>
      <c r="AS206" s="84"/>
      <c r="AT206" s="84"/>
      <c r="AU206" s="84">
        <v>1</v>
      </c>
      <c r="AV206" s="84"/>
      <c r="AW206" s="84"/>
      <c r="AX206" s="84"/>
      <c r="AY206" s="84">
        <v>1</v>
      </c>
      <c r="AZ206" s="85"/>
      <c r="BA206" s="85"/>
      <c r="BB206" s="66"/>
      <c r="BC206" s="66">
        <v>1</v>
      </c>
      <c r="BD206" s="218">
        <f t="shared" ref="BD206" si="228">COUNTIF(H206:BC206,"1")</f>
        <v>12</v>
      </c>
      <c r="BE206" s="218">
        <f t="shared" ref="BE206" si="229">COUNTIF(H207:BC207,"1")</f>
        <v>0</v>
      </c>
      <c r="BF206" s="222">
        <f t="shared" ref="BF206" si="230">IFERROR(BE206/BD206,0%)</f>
        <v>0</v>
      </c>
      <c r="BG206" s="232" t="s">
        <v>123</v>
      </c>
      <c r="BH206" s="232" t="s">
        <v>123</v>
      </c>
      <c r="BI206" s="232" t="s">
        <v>123</v>
      </c>
      <c r="BJ206" s="232" t="s">
        <v>123</v>
      </c>
      <c r="BK206" s="218" t="s">
        <v>95</v>
      </c>
      <c r="BL206" s="69"/>
    </row>
    <row r="207" spans="1:64" s="53" customFormat="1" ht="48" customHeight="1" x14ac:dyDescent="0.35">
      <c r="A207" s="340"/>
      <c r="B207" s="326"/>
      <c r="C207" s="208"/>
      <c r="D207" s="220"/>
      <c r="E207" s="210"/>
      <c r="F207" s="208"/>
      <c r="G207" s="73" t="s">
        <v>10</v>
      </c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  <c r="AL207" s="73"/>
      <c r="AM207" s="73"/>
      <c r="AN207" s="73"/>
      <c r="AO207" s="73"/>
      <c r="AP207" s="73"/>
      <c r="AQ207" s="73"/>
      <c r="AR207" s="73"/>
      <c r="AS207" s="73"/>
      <c r="AT207" s="73"/>
      <c r="AU207" s="73"/>
      <c r="AV207" s="73"/>
      <c r="AW207" s="73"/>
      <c r="AX207" s="73"/>
      <c r="AY207" s="73"/>
      <c r="AZ207" s="73"/>
      <c r="BA207" s="73"/>
      <c r="BB207" s="73"/>
      <c r="BC207" s="73"/>
      <c r="BD207" s="221"/>
      <c r="BE207" s="218"/>
      <c r="BF207" s="222"/>
      <c r="BG207" s="233"/>
      <c r="BH207" s="233"/>
      <c r="BI207" s="233"/>
      <c r="BJ207" s="233"/>
      <c r="BK207" s="218"/>
      <c r="BL207" s="71"/>
    </row>
    <row r="208" spans="1:64" s="53" customFormat="1" ht="16.5" customHeight="1" x14ac:dyDescent="0.35">
      <c r="A208" s="340"/>
      <c r="B208" s="326"/>
      <c r="C208" s="207" t="s">
        <v>211</v>
      </c>
      <c r="D208" s="315" t="s">
        <v>40</v>
      </c>
      <c r="E208" s="209" t="s">
        <v>224</v>
      </c>
      <c r="F208" s="209" t="s">
        <v>354</v>
      </c>
      <c r="G208" s="77" t="s">
        <v>9</v>
      </c>
      <c r="H208" s="127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5"/>
      <c r="BA208" s="85"/>
      <c r="BB208" s="127"/>
      <c r="BC208" s="127">
        <v>1</v>
      </c>
      <c r="BD208" s="218">
        <f t="shared" ref="BD208" si="231">COUNTIF(H208:BC208,"1")</f>
        <v>1</v>
      </c>
      <c r="BE208" s="218">
        <f t="shared" ref="BE208" si="232">COUNTIF(H209:BC209,"1")</f>
        <v>0</v>
      </c>
      <c r="BF208" s="222">
        <f t="shared" ref="BF208" si="233">IFERROR(BE208/BD208,0%)</f>
        <v>0</v>
      </c>
      <c r="BG208" s="70"/>
      <c r="BH208" s="70"/>
      <c r="BI208" s="70"/>
      <c r="BJ208" s="70"/>
      <c r="BK208" s="218" t="s">
        <v>95</v>
      </c>
      <c r="BL208" s="64"/>
    </row>
    <row r="209" spans="1:64" s="53" customFormat="1" ht="17.25" customHeight="1" x14ac:dyDescent="0.35">
      <c r="A209" s="340"/>
      <c r="B209" s="326"/>
      <c r="C209" s="208"/>
      <c r="D209" s="316"/>
      <c r="E209" s="210"/>
      <c r="F209" s="210"/>
      <c r="G209" s="73" t="s">
        <v>10</v>
      </c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  <c r="AR209" s="73"/>
      <c r="AS209" s="73"/>
      <c r="AT209" s="73"/>
      <c r="AU209" s="73"/>
      <c r="AV209" s="73"/>
      <c r="AW209" s="73"/>
      <c r="AX209" s="73"/>
      <c r="AY209" s="73"/>
      <c r="AZ209" s="73"/>
      <c r="BA209" s="73"/>
      <c r="BB209" s="73"/>
      <c r="BC209" s="73"/>
      <c r="BD209" s="221"/>
      <c r="BE209" s="218"/>
      <c r="BF209" s="222"/>
      <c r="BG209" s="70" t="s">
        <v>123</v>
      </c>
      <c r="BH209" s="70" t="s">
        <v>123</v>
      </c>
      <c r="BI209" s="70" t="s">
        <v>123</v>
      </c>
      <c r="BJ209" s="70" t="s">
        <v>123</v>
      </c>
      <c r="BK209" s="218"/>
      <c r="BL209" s="64"/>
    </row>
    <row r="210" spans="1:64" s="53" customFormat="1" ht="42" customHeight="1" x14ac:dyDescent="0.35">
      <c r="A210" s="340"/>
      <c r="B210" s="326"/>
      <c r="C210" s="209" t="s">
        <v>355</v>
      </c>
      <c r="D210" s="219" t="s">
        <v>42</v>
      </c>
      <c r="E210" s="263" t="s">
        <v>356</v>
      </c>
      <c r="F210" s="207" t="s">
        <v>330</v>
      </c>
      <c r="G210" s="77" t="s">
        <v>9</v>
      </c>
      <c r="H210" s="65"/>
      <c r="I210" s="65"/>
      <c r="J210" s="65"/>
      <c r="K210" s="65">
        <v>1</v>
      </c>
      <c r="L210" s="65"/>
      <c r="M210" s="65"/>
      <c r="N210" s="65"/>
      <c r="O210" s="65">
        <v>1</v>
      </c>
      <c r="P210" s="65"/>
      <c r="Q210" s="65"/>
      <c r="R210" s="65"/>
      <c r="S210" s="65">
        <v>1</v>
      </c>
      <c r="T210" s="65"/>
      <c r="U210" s="65"/>
      <c r="V210" s="65"/>
      <c r="W210" s="65">
        <v>1</v>
      </c>
      <c r="X210" s="65"/>
      <c r="Y210" s="65"/>
      <c r="Z210" s="65"/>
      <c r="AA210" s="65">
        <v>1</v>
      </c>
      <c r="AB210" s="65"/>
      <c r="AC210" s="65"/>
      <c r="AD210" s="65"/>
      <c r="AE210" s="65">
        <v>1</v>
      </c>
      <c r="AF210" s="65"/>
      <c r="AG210" s="65"/>
      <c r="AH210" s="65"/>
      <c r="AI210" s="65">
        <v>1</v>
      </c>
      <c r="AJ210" s="65"/>
      <c r="AK210" s="65"/>
      <c r="AL210" s="65"/>
      <c r="AM210" s="65">
        <v>1</v>
      </c>
      <c r="AN210" s="65"/>
      <c r="AO210" s="65"/>
      <c r="AP210" s="65"/>
      <c r="AQ210" s="65">
        <v>1</v>
      </c>
      <c r="AR210" s="65"/>
      <c r="AS210" s="65"/>
      <c r="AT210" s="65"/>
      <c r="AU210" s="65">
        <v>1</v>
      </c>
      <c r="AV210" s="65"/>
      <c r="AW210" s="65"/>
      <c r="AX210" s="65"/>
      <c r="AY210" s="65">
        <v>1</v>
      </c>
      <c r="AZ210" s="65"/>
      <c r="BA210" s="65"/>
      <c r="BB210" s="67"/>
      <c r="BC210" s="67">
        <v>1</v>
      </c>
      <c r="BD210" s="218">
        <f t="shared" ref="BD210" si="234">COUNTIF(H210:BC210,"1")</f>
        <v>12</v>
      </c>
      <c r="BE210" s="218">
        <f t="shared" ref="BE210" si="235">COUNTIF(H211:BC211,"1")</f>
        <v>0</v>
      </c>
      <c r="BF210" s="222">
        <f t="shared" ref="BF210" si="236">IFERROR(BE210/BD210,0%)</f>
        <v>0</v>
      </c>
      <c r="BG210" s="232" t="s">
        <v>123</v>
      </c>
      <c r="BH210" s="232" t="s">
        <v>123</v>
      </c>
      <c r="BI210" s="232" t="s">
        <v>123</v>
      </c>
      <c r="BJ210" s="232" t="s">
        <v>123</v>
      </c>
      <c r="BK210" s="218" t="s">
        <v>95</v>
      </c>
      <c r="BL210" s="69"/>
    </row>
    <row r="211" spans="1:64" s="53" customFormat="1" ht="16.5" customHeight="1" x14ac:dyDescent="0.35">
      <c r="A211" s="340"/>
      <c r="B211" s="326"/>
      <c r="C211" s="210"/>
      <c r="D211" s="220"/>
      <c r="E211" s="265"/>
      <c r="F211" s="208"/>
      <c r="G211" s="73" t="s">
        <v>10</v>
      </c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  <c r="AL211" s="73"/>
      <c r="AM211" s="73"/>
      <c r="AN211" s="73"/>
      <c r="AO211" s="73"/>
      <c r="AP211" s="73"/>
      <c r="AQ211" s="73"/>
      <c r="AR211" s="73"/>
      <c r="AS211" s="73"/>
      <c r="AT211" s="73"/>
      <c r="AU211" s="73"/>
      <c r="AV211" s="73"/>
      <c r="AW211" s="73"/>
      <c r="AX211" s="73"/>
      <c r="AY211" s="73"/>
      <c r="AZ211" s="73"/>
      <c r="BA211" s="73"/>
      <c r="BB211" s="143"/>
      <c r="BC211" s="143"/>
      <c r="BD211" s="221"/>
      <c r="BE211" s="218"/>
      <c r="BF211" s="222"/>
      <c r="BG211" s="233"/>
      <c r="BH211" s="233"/>
      <c r="BI211" s="233"/>
      <c r="BJ211" s="233"/>
      <c r="BK211" s="218"/>
      <c r="BL211" s="71"/>
    </row>
    <row r="212" spans="1:64" s="53" customFormat="1" ht="16.5" customHeight="1" x14ac:dyDescent="0.35">
      <c r="A212" s="340"/>
      <c r="B212" s="326"/>
      <c r="C212" s="209" t="s">
        <v>357</v>
      </c>
      <c r="D212" s="219" t="s">
        <v>40</v>
      </c>
      <c r="E212" s="263" t="s">
        <v>225</v>
      </c>
      <c r="F212" s="207" t="s">
        <v>228</v>
      </c>
      <c r="G212" s="77" t="s">
        <v>9</v>
      </c>
      <c r="H212" s="127"/>
      <c r="I212" s="127"/>
      <c r="J212" s="127"/>
      <c r="K212" s="12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>
        <v>1</v>
      </c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67"/>
      <c r="BC212" s="67"/>
      <c r="BD212" s="218">
        <f t="shared" ref="BD212" si="237">COUNTIF(H212:BC212,"1")</f>
        <v>1</v>
      </c>
      <c r="BE212" s="218">
        <f t="shared" ref="BE212" si="238">COUNTIF(H213:BC213,"1")</f>
        <v>0</v>
      </c>
      <c r="BF212" s="222">
        <f t="shared" ref="BF212" si="239">IFERROR(BE212/BD212,0%)</f>
        <v>0</v>
      </c>
      <c r="BG212" s="70" t="s">
        <v>123</v>
      </c>
      <c r="BH212" s="70" t="s">
        <v>123</v>
      </c>
      <c r="BI212" s="70" t="s">
        <v>123</v>
      </c>
      <c r="BJ212" s="70" t="s">
        <v>123</v>
      </c>
      <c r="BK212" s="218" t="s">
        <v>95</v>
      </c>
      <c r="BL212" s="64"/>
    </row>
    <row r="213" spans="1:64" s="53" customFormat="1" ht="16.5" customHeight="1" x14ac:dyDescent="0.35">
      <c r="A213" s="340"/>
      <c r="B213" s="326"/>
      <c r="C213" s="210"/>
      <c r="D213" s="220"/>
      <c r="E213" s="265"/>
      <c r="F213" s="208"/>
      <c r="G213" s="73" t="s">
        <v>10</v>
      </c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143"/>
      <c r="BC213" s="143"/>
      <c r="BD213" s="221"/>
      <c r="BE213" s="218"/>
      <c r="BF213" s="222"/>
      <c r="BG213" s="70"/>
      <c r="BH213" s="70"/>
      <c r="BI213" s="70"/>
      <c r="BJ213" s="70"/>
      <c r="BK213" s="218"/>
      <c r="BL213" s="64"/>
    </row>
    <row r="214" spans="1:64" s="53" customFormat="1" ht="46.5" customHeight="1" x14ac:dyDescent="0.35">
      <c r="A214" s="340"/>
      <c r="B214" s="326"/>
      <c r="C214" s="207" t="s">
        <v>92</v>
      </c>
      <c r="D214" s="219" t="s">
        <v>40</v>
      </c>
      <c r="E214" s="209" t="s">
        <v>32</v>
      </c>
      <c r="F214" s="207" t="s">
        <v>86</v>
      </c>
      <c r="G214" s="77" t="s">
        <v>9</v>
      </c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>
        <v>1</v>
      </c>
      <c r="AB214" s="66"/>
      <c r="AC214" s="66"/>
      <c r="AD214" s="66"/>
      <c r="AE214" s="66"/>
      <c r="AF214" s="66"/>
      <c r="AG214" s="66"/>
      <c r="AH214" s="66"/>
      <c r="AI214" s="66"/>
      <c r="AJ214" s="66"/>
      <c r="AK214" s="66"/>
      <c r="AL214" s="66"/>
      <c r="AM214" s="66"/>
      <c r="AN214" s="66"/>
      <c r="AO214" s="66"/>
      <c r="AP214" s="66"/>
      <c r="AQ214" s="66"/>
      <c r="AR214" s="66"/>
      <c r="AS214" s="66"/>
      <c r="AT214" s="66"/>
      <c r="AU214" s="66"/>
      <c r="AV214" s="66"/>
      <c r="AW214" s="66"/>
      <c r="AX214" s="66"/>
      <c r="AY214" s="66"/>
      <c r="AZ214" s="66"/>
      <c r="BA214" s="66"/>
      <c r="BB214" s="66"/>
      <c r="BC214" s="66"/>
      <c r="BD214" s="218">
        <f t="shared" ref="BD214" si="240">COUNTIF(H214:BC214,"1")</f>
        <v>1</v>
      </c>
      <c r="BE214" s="218">
        <f t="shared" ref="BE214" si="241">COUNTIF(H215:BC215,"1")</f>
        <v>0</v>
      </c>
      <c r="BF214" s="222">
        <f t="shared" ref="BF214" si="242">IFERROR(BE214/BD214,0%)</f>
        <v>0</v>
      </c>
      <c r="BG214" s="232" t="s">
        <v>123</v>
      </c>
      <c r="BH214" s="232" t="s">
        <v>123</v>
      </c>
      <c r="BI214" s="232" t="s">
        <v>123</v>
      </c>
      <c r="BJ214" s="232" t="s">
        <v>123</v>
      </c>
      <c r="BK214" s="218" t="s">
        <v>95</v>
      </c>
      <c r="BL214" s="69"/>
    </row>
    <row r="215" spans="1:64" s="53" customFormat="1" ht="66" customHeight="1" x14ac:dyDescent="0.35">
      <c r="A215" s="340"/>
      <c r="B215" s="326"/>
      <c r="C215" s="208"/>
      <c r="D215" s="220"/>
      <c r="E215" s="210"/>
      <c r="F215" s="208"/>
      <c r="G215" s="73" t="s">
        <v>10</v>
      </c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221"/>
      <c r="BE215" s="218"/>
      <c r="BF215" s="222"/>
      <c r="BG215" s="233"/>
      <c r="BH215" s="233"/>
      <c r="BI215" s="233"/>
      <c r="BJ215" s="233"/>
      <c r="BK215" s="218"/>
      <c r="BL215" s="71"/>
    </row>
    <row r="216" spans="1:64" s="53" customFormat="1" ht="16.5" customHeight="1" x14ac:dyDescent="0.35">
      <c r="A216" s="340"/>
      <c r="B216" s="326"/>
      <c r="C216" s="207" t="s">
        <v>196</v>
      </c>
      <c r="D216" s="138" t="s">
        <v>40</v>
      </c>
      <c r="E216" s="207" t="s">
        <v>226</v>
      </c>
      <c r="F216" s="209" t="s">
        <v>68</v>
      </c>
      <c r="G216" s="77" t="s">
        <v>9</v>
      </c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>
        <v>1</v>
      </c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218">
        <f t="shared" ref="BD216" si="243">COUNTIF(H216:BC216,"1")</f>
        <v>1</v>
      </c>
      <c r="BE216" s="218">
        <f t="shared" ref="BE216" si="244">COUNTIF(H217:BC217,"1")</f>
        <v>0</v>
      </c>
      <c r="BF216" s="222">
        <f t="shared" ref="BF216" si="245">IFERROR(BE216/BD216,0%)</f>
        <v>0</v>
      </c>
      <c r="BG216" s="232" t="s">
        <v>123</v>
      </c>
      <c r="BH216" s="232" t="s">
        <v>123</v>
      </c>
      <c r="BI216" s="232" t="s">
        <v>123</v>
      </c>
      <c r="BJ216" s="232" t="s">
        <v>123</v>
      </c>
      <c r="BK216" s="218" t="s">
        <v>95</v>
      </c>
      <c r="BL216" s="64"/>
    </row>
    <row r="217" spans="1:64" s="53" customFormat="1" ht="16.5" customHeight="1" x14ac:dyDescent="0.35">
      <c r="A217" s="340"/>
      <c r="B217" s="326"/>
      <c r="C217" s="208"/>
      <c r="D217" s="139"/>
      <c r="E217" s="208"/>
      <c r="F217" s="210"/>
      <c r="G217" s="73" t="s">
        <v>10</v>
      </c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221"/>
      <c r="BE217" s="218"/>
      <c r="BF217" s="222"/>
      <c r="BG217" s="233"/>
      <c r="BH217" s="233"/>
      <c r="BI217" s="233"/>
      <c r="BJ217" s="233"/>
      <c r="BK217" s="218"/>
      <c r="BL217" s="64"/>
    </row>
    <row r="218" spans="1:64" s="53" customFormat="1" ht="16.5" customHeight="1" x14ac:dyDescent="0.35">
      <c r="A218" s="340"/>
      <c r="B218" s="326"/>
      <c r="C218" s="207" t="s">
        <v>197</v>
      </c>
      <c r="D218" s="219" t="s">
        <v>40</v>
      </c>
      <c r="E218" s="232" t="s">
        <v>227</v>
      </c>
      <c r="F218" s="209" t="s">
        <v>68</v>
      </c>
      <c r="G218" s="77" t="s">
        <v>9</v>
      </c>
      <c r="H218" s="127"/>
      <c r="I218" s="127"/>
      <c r="J218" s="127"/>
      <c r="K218" s="12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>
        <v>1</v>
      </c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218">
        <f t="shared" ref="BD218" si="246">COUNTIF(H218:BC218,"1")</f>
        <v>1</v>
      </c>
      <c r="BE218" s="218">
        <f t="shared" ref="BE218" si="247">COUNTIF(H219:BC219,"1")</f>
        <v>0</v>
      </c>
      <c r="BF218" s="222">
        <f t="shared" ref="BF218" si="248">IFERROR(BE218/BD218,0%)</f>
        <v>0</v>
      </c>
      <c r="BG218" s="232" t="s">
        <v>123</v>
      </c>
      <c r="BH218" s="232" t="s">
        <v>123</v>
      </c>
      <c r="BI218" s="232" t="s">
        <v>123</v>
      </c>
      <c r="BJ218" s="232" t="s">
        <v>123</v>
      </c>
      <c r="BK218" s="218" t="s">
        <v>95</v>
      </c>
      <c r="BL218" s="71"/>
    </row>
    <row r="219" spans="1:64" s="53" customFormat="1" ht="16.5" customHeight="1" x14ac:dyDescent="0.35">
      <c r="A219" s="340"/>
      <c r="B219" s="233"/>
      <c r="C219" s="208"/>
      <c r="D219" s="220"/>
      <c r="E219" s="233"/>
      <c r="F219" s="210"/>
      <c r="G219" s="73" t="s">
        <v>10</v>
      </c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  <c r="AL219" s="73"/>
      <c r="AM219" s="73"/>
      <c r="AN219" s="73"/>
      <c r="AO219" s="73"/>
      <c r="AP219" s="73"/>
      <c r="AQ219" s="73"/>
      <c r="AR219" s="73"/>
      <c r="AS219" s="73"/>
      <c r="AT219" s="73"/>
      <c r="AU219" s="73"/>
      <c r="AV219" s="73"/>
      <c r="AW219" s="73"/>
      <c r="AX219" s="73"/>
      <c r="AY219" s="73"/>
      <c r="AZ219" s="73"/>
      <c r="BA219" s="73"/>
      <c r="BB219" s="73"/>
      <c r="BC219" s="73"/>
      <c r="BD219" s="221"/>
      <c r="BE219" s="218"/>
      <c r="BF219" s="222"/>
      <c r="BG219" s="233"/>
      <c r="BH219" s="233"/>
      <c r="BI219" s="233"/>
      <c r="BJ219" s="233"/>
      <c r="BK219" s="218"/>
      <c r="BL219" s="71"/>
    </row>
    <row r="220" spans="1:64" s="121" customFormat="1" ht="16.5" customHeight="1" x14ac:dyDescent="0.35">
      <c r="A220" s="319" t="s">
        <v>241</v>
      </c>
      <c r="B220" s="319"/>
      <c r="C220" s="319"/>
      <c r="D220" s="319"/>
      <c r="E220" s="319"/>
      <c r="F220" s="319"/>
      <c r="G220" s="319"/>
      <c r="H220" s="319"/>
      <c r="I220" s="319"/>
      <c r="J220" s="319"/>
      <c r="K220" s="319"/>
      <c r="L220" s="319"/>
      <c r="M220" s="319"/>
      <c r="N220" s="319"/>
      <c r="O220" s="319"/>
      <c r="P220" s="319"/>
      <c r="Q220" s="319"/>
      <c r="R220" s="319"/>
      <c r="S220" s="319"/>
      <c r="T220" s="319"/>
      <c r="U220" s="319"/>
      <c r="V220" s="319"/>
      <c r="W220" s="319"/>
      <c r="X220" s="319"/>
      <c r="Y220" s="319"/>
      <c r="Z220" s="319"/>
      <c r="AA220" s="319"/>
      <c r="AB220" s="319"/>
      <c r="AC220" s="319"/>
      <c r="AD220" s="319"/>
      <c r="AE220" s="319"/>
      <c r="AF220" s="319"/>
      <c r="AG220" s="319"/>
      <c r="AH220" s="319"/>
      <c r="AI220" s="319"/>
      <c r="AJ220" s="319"/>
      <c r="AK220" s="319"/>
      <c r="AL220" s="319"/>
      <c r="AM220" s="319"/>
      <c r="AN220" s="319"/>
      <c r="AO220" s="319"/>
      <c r="AP220" s="319"/>
      <c r="AQ220" s="319"/>
      <c r="AR220" s="319"/>
      <c r="AS220" s="319"/>
      <c r="AT220" s="319"/>
      <c r="AU220" s="319"/>
      <c r="AV220" s="319"/>
      <c r="AW220" s="319"/>
      <c r="AX220" s="319"/>
      <c r="AY220" s="319"/>
      <c r="AZ220" s="319"/>
      <c r="BA220" s="319"/>
      <c r="BB220" s="319"/>
      <c r="BC220" s="320"/>
      <c r="BD220" s="113">
        <f>SUM(BD198:BD219)</f>
        <v>71</v>
      </c>
      <c r="BE220" s="113">
        <f t="shared" ref="BE220:BF220" si="249">SUM(BE198:BE219)</f>
        <v>0</v>
      </c>
      <c r="BF220" s="113">
        <f t="shared" si="249"/>
        <v>0</v>
      </c>
      <c r="BG220" s="140"/>
      <c r="BH220" s="140"/>
      <c r="BI220" s="140"/>
      <c r="BJ220" s="140"/>
      <c r="BK220" s="140"/>
      <c r="BL220" s="141"/>
    </row>
    <row r="221" spans="1:64" s="53" customFormat="1" ht="16.5" customHeight="1" x14ac:dyDescent="0.35">
      <c r="A221" s="340" t="s">
        <v>216</v>
      </c>
      <c r="B221" s="232" t="s">
        <v>19</v>
      </c>
      <c r="C221" s="207" t="s">
        <v>215</v>
      </c>
      <c r="D221" s="219" t="s">
        <v>42</v>
      </c>
      <c r="E221" s="209" t="s">
        <v>214</v>
      </c>
      <c r="F221" s="211" t="s">
        <v>194</v>
      </c>
      <c r="G221" s="77" t="s">
        <v>9</v>
      </c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>
        <v>1</v>
      </c>
      <c r="AF221" s="66"/>
      <c r="AG221" s="66"/>
      <c r="AH221" s="66"/>
      <c r="AI221" s="66"/>
      <c r="AJ221" s="66"/>
      <c r="AK221" s="66"/>
      <c r="AL221" s="66"/>
      <c r="AM221" s="66"/>
      <c r="AN221" s="66"/>
      <c r="AO221" s="66"/>
      <c r="AP221" s="66"/>
      <c r="AQ221" s="66"/>
      <c r="AR221" s="66"/>
      <c r="AS221" s="66"/>
      <c r="AT221" s="66"/>
      <c r="AU221" s="66"/>
      <c r="AV221" s="66"/>
      <c r="AW221" s="66"/>
      <c r="AX221" s="66"/>
      <c r="AY221" s="66"/>
      <c r="AZ221" s="66"/>
      <c r="BA221" s="66"/>
      <c r="BB221" s="66"/>
      <c r="BC221" s="66"/>
      <c r="BD221" s="218">
        <f t="shared" ref="BD221" si="250">COUNTIF(H221:BC221,"1")</f>
        <v>1</v>
      </c>
      <c r="BE221" s="218">
        <f t="shared" ref="BE221" si="251">COUNTIF(H222:BC222,"1")</f>
        <v>0</v>
      </c>
      <c r="BF221" s="222">
        <f t="shared" ref="BF221" si="252">IFERROR(BE221/BD221,0%)</f>
        <v>0</v>
      </c>
      <c r="BG221" s="218" t="s">
        <v>123</v>
      </c>
      <c r="BH221" s="218" t="s">
        <v>123</v>
      </c>
      <c r="BI221" s="218" t="s">
        <v>123</v>
      </c>
      <c r="BJ221" s="218" t="s">
        <v>123</v>
      </c>
      <c r="BK221" s="218" t="s">
        <v>367</v>
      </c>
      <c r="BL221" s="69"/>
    </row>
    <row r="222" spans="1:64" s="53" customFormat="1" ht="16.5" customHeight="1" x14ac:dyDescent="0.35">
      <c r="A222" s="340"/>
      <c r="B222" s="326"/>
      <c r="C222" s="208"/>
      <c r="D222" s="220"/>
      <c r="E222" s="229"/>
      <c r="F222" s="211"/>
      <c r="G222" s="72" t="s">
        <v>10</v>
      </c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3"/>
      <c r="AY222" s="73"/>
      <c r="AZ222" s="73"/>
      <c r="BA222" s="73"/>
      <c r="BB222" s="73"/>
      <c r="BC222" s="73"/>
      <c r="BD222" s="221"/>
      <c r="BE222" s="218"/>
      <c r="BF222" s="222"/>
      <c r="BG222" s="218"/>
      <c r="BH222" s="218"/>
      <c r="BI222" s="218"/>
      <c r="BJ222" s="218"/>
      <c r="BK222" s="218"/>
      <c r="BL222" s="71"/>
    </row>
    <row r="223" spans="1:64" s="53" customFormat="1" ht="16.5" customHeight="1" x14ac:dyDescent="0.35">
      <c r="A223" s="340"/>
      <c r="B223" s="326"/>
      <c r="C223" s="207" t="s">
        <v>358</v>
      </c>
      <c r="D223" s="219" t="s">
        <v>42</v>
      </c>
      <c r="E223" s="229"/>
      <c r="F223" s="211" t="s">
        <v>194</v>
      </c>
      <c r="G223" s="77" t="s">
        <v>9</v>
      </c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>
        <v>1</v>
      </c>
      <c r="AF223" s="66"/>
      <c r="AG223" s="66"/>
      <c r="AH223" s="66"/>
      <c r="AI223" s="66">
        <v>1</v>
      </c>
      <c r="AJ223" s="66"/>
      <c r="AK223" s="66"/>
      <c r="AL223" s="66"/>
      <c r="AM223" s="66"/>
      <c r="AN223" s="66"/>
      <c r="AO223" s="66"/>
      <c r="AP223" s="66"/>
      <c r="AQ223" s="66"/>
      <c r="AR223" s="66"/>
      <c r="AS223" s="66"/>
      <c r="AT223" s="66"/>
      <c r="AU223" s="66"/>
      <c r="AV223" s="66"/>
      <c r="AW223" s="66"/>
      <c r="AX223" s="66"/>
      <c r="AY223" s="66"/>
      <c r="AZ223" s="66"/>
      <c r="BA223" s="66"/>
      <c r="BB223" s="66"/>
      <c r="BC223" s="66"/>
      <c r="BD223" s="218">
        <f t="shared" ref="BD223" si="253">COUNTIF(H223:BC223,"1")</f>
        <v>2</v>
      </c>
      <c r="BE223" s="218">
        <f t="shared" ref="BE223" si="254">COUNTIF(H224:BC224,"1")</f>
        <v>0</v>
      </c>
      <c r="BF223" s="222">
        <f t="shared" ref="BF223" si="255">IFERROR(BE223/BD223,0%)</f>
        <v>0</v>
      </c>
      <c r="BG223" s="218" t="s">
        <v>123</v>
      </c>
      <c r="BH223" s="218" t="s">
        <v>123</v>
      </c>
      <c r="BI223" s="218" t="s">
        <v>123</v>
      </c>
      <c r="BJ223" s="218" t="s">
        <v>123</v>
      </c>
      <c r="BK223" s="218" t="s">
        <v>367</v>
      </c>
      <c r="BL223" s="69"/>
    </row>
    <row r="224" spans="1:64" s="53" customFormat="1" ht="16.5" customHeight="1" x14ac:dyDescent="0.35">
      <c r="A224" s="340"/>
      <c r="B224" s="326"/>
      <c r="C224" s="208"/>
      <c r="D224" s="220"/>
      <c r="E224" s="229"/>
      <c r="F224" s="211"/>
      <c r="G224" s="72" t="s">
        <v>10</v>
      </c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221"/>
      <c r="BE224" s="218"/>
      <c r="BF224" s="222"/>
      <c r="BG224" s="218"/>
      <c r="BH224" s="218"/>
      <c r="BI224" s="218"/>
      <c r="BJ224" s="218"/>
      <c r="BK224" s="218"/>
      <c r="BL224" s="71"/>
    </row>
    <row r="225" spans="1:64" s="53" customFormat="1" ht="16.5" customHeight="1" x14ac:dyDescent="0.35">
      <c r="A225" s="340"/>
      <c r="B225" s="326"/>
      <c r="C225" s="207" t="s">
        <v>93</v>
      </c>
      <c r="D225" s="219" t="s">
        <v>42</v>
      </c>
      <c r="E225" s="229"/>
      <c r="F225" s="211" t="s">
        <v>194</v>
      </c>
      <c r="G225" s="77" t="s">
        <v>9</v>
      </c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>
        <v>1</v>
      </c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218">
        <f t="shared" ref="BD225" si="256">COUNTIF(H225:BC225,"1")</f>
        <v>1</v>
      </c>
      <c r="BE225" s="218">
        <f t="shared" ref="BE225" si="257">COUNTIF(H226:BC226,"1")</f>
        <v>0</v>
      </c>
      <c r="BF225" s="222">
        <f t="shared" ref="BF225" si="258">IFERROR(BE225/BD225,0%)</f>
        <v>0</v>
      </c>
      <c r="BG225" s="218" t="s">
        <v>123</v>
      </c>
      <c r="BH225" s="218" t="s">
        <v>123</v>
      </c>
      <c r="BI225" s="218" t="s">
        <v>123</v>
      </c>
      <c r="BJ225" s="218" t="s">
        <v>123</v>
      </c>
      <c r="BK225" s="218" t="s">
        <v>367</v>
      </c>
      <c r="BL225" s="69"/>
    </row>
    <row r="226" spans="1:64" s="53" customFormat="1" ht="16.5" customHeight="1" x14ac:dyDescent="0.35">
      <c r="A226" s="340"/>
      <c r="B226" s="326"/>
      <c r="C226" s="208"/>
      <c r="D226" s="220"/>
      <c r="E226" s="229"/>
      <c r="F226" s="211"/>
      <c r="G226" s="72" t="s">
        <v>10</v>
      </c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  <c r="AL226" s="73"/>
      <c r="AM226" s="73"/>
      <c r="AN226" s="73"/>
      <c r="AO226" s="73"/>
      <c r="AP226" s="73"/>
      <c r="AQ226" s="73"/>
      <c r="AR226" s="73"/>
      <c r="AS226" s="73"/>
      <c r="AT226" s="73"/>
      <c r="AU226" s="73"/>
      <c r="AV226" s="73"/>
      <c r="AW226" s="73"/>
      <c r="AX226" s="73"/>
      <c r="AY226" s="73"/>
      <c r="AZ226" s="73"/>
      <c r="BA226" s="73"/>
      <c r="BB226" s="73"/>
      <c r="BC226" s="73"/>
      <c r="BD226" s="221"/>
      <c r="BE226" s="218"/>
      <c r="BF226" s="222"/>
      <c r="BG226" s="218"/>
      <c r="BH226" s="218"/>
      <c r="BI226" s="218"/>
      <c r="BJ226" s="218"/>
      <c r="BK226" s="218"/>
      <c r="BL226" s="71"/>
    </row>
    <row r="227" spans="1:64" s="53" customFormat="1" ht="16.5" customHeight="1" x14ac:dyDescent="0.35">
      <c r="A227" s="340"/>
      <c r="B227" s="326"/>
      <c r="C227" s="207" t="s">
        <v>94</v>
      </c>
      <c r="D227" s="219" t="s">
        <v>40</v>
      </c>
      <c r="E227" s="229"/>
      <c r="F227" s="211" t="s">
        <v>194</v>
      </c>
      <c r="G227" s="77" t="s">
        <v>9</v>
      </c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>
        <v>1</v>
      </c>
      <c r="AJ227" s="66"/>
      <c r="AK227" s="66"/>
      <c r="AL227" s="66"/>
      <c r="AM227" s="66"/>
      <c r="AN227" s="66"/>
      <c r="AO227" s="66"/>
      <c r="AP227" s="66"/>
      <c r="AQ227" s="66"/>
      <c r="AR227" s="66"/>
      <c r="AS227" s="66"/>
      <c r="AT227" s="66"/>
      <c r="AU227" s="66"/>
      <c r="AV227" s="66"/>
      <c r="AW227" s="66"/>
      <c r="AX227" s="66"/>
      <c r="AY227" s="66"/>
      <c r="AZ227" s="66"/>
      <c r="BA227" s="66"/>
      <c r="BB227" s="66"/>
      <c r="BC227" s="66"/>
      <c r="BD227" s="218">
        <f t="shared" ref="BD227" si="259">COUNTIF(H227:BC227,"1")</f>
        <v>1</v>
      </c>
      <c r="BE227" s="218">
        <f t="shared" ref="BE227" si="260">COUNTIF(H228:BC228,"1")</f>
        <v>0</v>
      </c>
      <c r="BF227" s="222">
        <f t="shared" ref="BF227" si="261">IFERROR(BE227/BD227,0%)</f>
        <v>0</v>
      </c>
      <c r="BG227" s="218" t="s">
        <v>123</v>
      </c>
      <c r="BH227" s="218" t="s">
        <v>123</v>
      </c>
      <c r="BI227" s="218" t="s">
        <v>123</v>
      </c>
      <c r="BJ227" s="218" t="s">
        <v>123</v>
      </c>
      <c r="BK227" s="218" t="s">
        <v>367</v>
      </c>
      <c r="BL227" s="69"/>
    </row>
    <row r="228" spans="1:64" s="53" customFormat="1" ht="16.5" customHeight="1" x14ac:dyDescent="0.35">
      <c r="A228" s="340"/>
      <c r="B228" s="326"/>
      <c r="C228" s="208"/>
      <c r="D228" s="220"/>
      <c r="E228" s="210"/>
      <c r="F228" s="211"/>
      <c r="G228" s="72" t="s">
        <v>10</v>
      </c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221"/>
      <c r="BE228" s="218"/>
      <c r="BF228" s="222"/>
      <c r="BG228" s="218"/>
      <c r="BH228" s="218"/>
      <c r="BI228" s="218"/>
      <c r="BJ228" s="218"/>
      <c r="BK228" s="218"/>
      <c r="BL228" s="71"/>
    </row>
    <row r="229" spans="1:64" s="53" customFormat="1" ht="60" customHeight="1" x14ac:dyDescent="0.35">
      <c r="A229" s="340"/>
      <c r="B229" s="326"/>
      <c r="C229" s="207" t="s">
        <v>359</v>
      </c>
      <c r="D229" s="219" t="s">
        <v>40</v>
      </c>
      <c r="E229" s="209" t="s">
        <v>31</v>
      </c>
      <c r="F229" s="211" t="s">
        <v>68</v>
      </c>
      <c r="G229" s="77" t="s">
        <v>9</v>
      </c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>
        <v>1</v>
      </c>
      <c r="AF229" s="66"/>
      <c r="AG229" s="66"/>
      <c r="AH229" s="66"/>
      <c r="AI229" s="66"/>
      <c r="AJ229" s="66"/>
      <c r="AK229" s="66"/>
      <c r="AL229" s="66"/>
      <c r="AM229" s="66"/>
      <c r="AN229" s="66"/>
      <c r="AO229" s="66"/>
      <c r="AP229" s="66"/>
      <c r="AQ229" s="66"/>
      <c r="AR229" s="66"/>
      <c r="AS229" s="66"/>
      <c r="AT229" s="66"/>
      <c r="AU229" s="66"/>
      <c r="AV229" s="66"/>
      <c r="AW229" s="66"/>
      <c r="AX229" s="66"/>
      <c r="AY229" s="66"/>
      <c r="AZ229" s="66"/>
      <c r="BA229" s="66"/>
      <c r="BB229" s="67"/>
      <c r="BC229" s="67"/>
      <c r="BD229" s="218">
        <f t="shared" ref="BD229" si="262">COUNTIF(H229:BC229,"1")</f>
        <v>1</v>
      </c>
      <c r="BE229" s="218">
        <f t="shared" ref="BE229" si="263">COUNTIF(H230:BC230,"1")</f>
        <v>0</v>
      </c>
      <c r="BF229" s="222">
        <f t="shared" ref="BF229" si="264">IFERROR(BE229/BD229,0%)</f>
        <v>0</v>
      </c>
      <c r="BG229" s="218" t="s">
        <v>123</v>
      </c>
      <c r="BH229" s="218" t="s">
        <v>123</v>
      </c>
      <c r="BI229" s="218" t="s">
        <v>123</v>
      </c>
      <c r="BJ229" s="218" t="s">
        <v>123</v>
      </c>
      <c r="BK229" s="218" t="s">
        <v>367</v>
      </c>
      <c r="BL229" s="69"/>
    </row>
    <row r="230" spans="1:64" s="53" customFormat="1" ht="50.25" customHeight="1" x14ac:dyDescent="0.35">
      <c r="A230" s="340"/>
      <c r="B230" s="326"/>
      <c r="C230" s="208"/>
      <c r="D230" s="220"/>
      <c r="E230" s="210"/>
      <c r="F230" s="211"/>
      <c r="G230" s="72" t="s">
        <v>10</v>
      </c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  <c r="AL230" s="73"/>
      <c r="AM230" s="73"/>
      <c r="AN230" s="73"/>
      <c r="AO230" s="73"/>
      <c r="AP230" s="73"/>
      <c r="AQ230" s="73"/>
      <c r="AR230" s="73"/>
      <c r="AS230" s="73"/>
      <c r="AT230" s="73"/>
      <c r="AU230" s="73"/>
      <c r="AV230" s="73"/>
      <c r="AW230" s="73"/>
      <c r="AX230" s="73"/>
      <c r="AY230" s="73"/>
      <c r="AZ230" s="73"/>
      <c r="BA230" s="73"/>
      <c r="BB230" s="143"/>
      <c r="BC230" s="143"/>
      <c r="BD230" s="221"/>
      <c r="BE230" s="218"/>
      <c r="BF230" s="222"/>
      <c r="BG230" s="218"/>
      <c r="BH230" s="218"/>
      <c r="BI230" s="218"/>
      <c r="BJ230" s="218"/>
      <c r="BK230" s="218"/>
      <c r="BL230" s="71"/>
    </row>
    <row r="231" spans="1:64" s="53" customFormat="1" ht="66.75" customHeight="1" x14ac:dyDescent="0.35">
      <c r="A231" s="340"/>
      <c r="B231" s="326"/>
      <c r="C231" s="207" t="s">
        <v>33</v>
      </c>
      <c r="D231" s="209" t="s">
        <v>42</v>
      </c>
      <c r="E231" s="207" t="s">
        <v>34</v>
      </c>
      <c r="F231" s="211" t="s">
        <v>195</v>
      </c>
      <c r="G231" s="77" t="s">
        <v>9</v>
      </c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  <c r="AK231" s="66"/>
      <c r="AL231" s="66"/>
      <c r="AM231" s="66"/>
      <c r="AN231" s="66"/>
      <c r="AO231" s="66"/>
      <c r="AP231" s="66"/>
      <c r="AQ231" s="66"/>
      <c r="AR231" s="66">
        <v>1</v>
      </c>
      <c r="AS231" s="66"/>
      <c r="AT231" s="66"/>
      <c r="AU231" s="66"/>
      <c r="AV231" s="66"/>
      <c r="AW231" s="66"/>
      <c r="AX231" s="66"/>
      <c r="AY231" s="66"/>
      <c r="AZ231" s="66"/>
      <c r="BA231" s="66"/>
      <c r="BB231" s="67"/>
      <c r="BC231" s="67"/>
      <c r="BD231" s="218">
        <f t="shared" ref="BD231" si="265">COUNTIF(H231:BC231,"1")</f>
        <v>1</v>
      </c>
      <c r="BE231" s="218">
        <f t="shared" ref="BE231" si="266">COUNTIF(H232:BC232,"1")</f>
        <v>0</v>
      </c>
      <c r="BF231" s="222">
        <f t="shared" ref="BF231" si="267">IFERROR(BE231/BD231,0%)</f>
        <v>0</v>
      </c>
      <c r="BG231" s="218" t="s">
        <v>123</v>
      </c>
      <c r="BH231" s="218" t="s">
        <v>123</v>
      </c>
      <c r="BI231" s="218" t="s">
        <v>123</v>
      </c>
      <c r="BJ231" s="218" t="s">
        <v>123</v>
      </c>
      <c r="BK231" s="218" t="s">
        <v>367</v>
      </c>
      <c r="BL231" s="69"/>
    </row>
    <row r="232" spans="1:64" s="53" customFormat="1" ht="45" customHeight="1" x14ac:dyDescent="0.35">
      <c r="A232" s="340"/>
      <c r="B232" s="326"/>
      <c r="C232" s="208"/>
      <c r="D232" s="210"/>
      <c r="E232" s="208"/>
      <c r="F232" s="211"/>
      <c r="G232" s="72" t="s">
        <v>10</v>
      </c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  <c r="AL232" s="73"/>
      <c r="AM232" s="73"/>
      <c r="AN232" s="73"/>
      <c r="AO232" s="73"/>
      <c r="AP232" s="73"/>
      <c r="AQ232" s="73"/>
      <c r="AR232" s="73"/>
      <c r="AS232" s="73"/>
      <c r="AT232" s="73"/>
      <c r="AU232" s="73"/>
      <c r="AV232" s="73"/>
      <c r="AW232" s="73"/>
      <c r="AX232" s="73"/>
      <c r="AY232" s="73"/>
      <c r="AZ232" s="73"/>
      <c r="BA232" s="73"/>
      <c r="BB232" s="143"/>
      <c r="BC232" s="143"/>
      <c r="BD232" s="221"/>
      <c r="BE232" s="218"/>
      <c r="BF232" s="222"/>
      <c r="BG232" s="218"/>
      <c r="BH232" s="218"/>
      <c r="BI232" s="218"/>
      <c r="BJ232" s="218"/>
      <c r="BK232" s="218"/>
      <c r="BL232" s="71"/>
    </row>
    <row r="233" spans="1:64" s="53" customFormat="1" ht="36" customHeight="1" x14ac:dyDescent="0.35">
      <c r="A233" s="340"/>
      <c r="B233" s="326"/>
      <c r="C233" s="207" t="s">
        <v>20</v>
      </c>
      <c r="D233" s="209" t="s">
        <v>40</v>
      </c>
      <c r="E233" s="263" t="s">
        <v>250</v>
      </c>
      <c r="F233" s="211" t="s">
        <v>195</v>
      </c>
      <c r="G233" s="77" t="s">
        <v>9</v>
      </c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>
        <v>1</v>
      </c>
      <c r="AJ233" s="66"/>
      <c r="AK233" s="66"/>
      <c r="AL233" s="66"/>
      <c r="AM233" s="66"/>
      <c r="AN233" s="66"/>
      <c r="AO233" s="66"/>
      <c r="AP233" s="66"/>
      <c r="AQ233" s="66"/>
      <c r="AR233" s="66"/>
      <c r="AS233" s="66">
        <v>1</v>
      </c>
      <c r="AT233" s="66"/>
      <c r="AU233" s="66"/>
      <c r="AV233" s="66"/>
      <c r="AW233" s="66"/>
      <c r="AX233" s="66"/>
      <c r="AY233" s="66"/>
      <c r="AZ233" s="66"/>
      <c r="BA233" s="66"/>
      <c r="BB233" s="66"/>
      <c r="BC233" s="66"/>
      <c r="BD233" s="218">
        <f t="shared" ref="BD233" si="268">COUNTIF(H233:BC233,"1")</f>
        <v>2</v>
      </c>
      <c r="BE233" s="218">
        <f t="shared" ref="BE233" si="269">COUNTIF(H234:BC234,"1")</f>
        <v>0</v>
      </c>
      <c r="BF233" s="222">
        <f t="shared" ref="BF233" si="270">IFERROR(BE233/BD233,0%)</f>
        <v>0</v>
      </c>
      <c r="BG233" s="218" t="s">
        <v>123</v>
      </c>
      <c r="BH233" s="218" t="s">
        <v>123</v>
      </c>
      <c r="BI233" s="218" t="s">
        <v>123</v>
      </c>
      <c r="BJ233" s="218" t="s">
        <v>123</v>
      </c>
      <c r="BK233" s="218" t="s">
        <v>367</v>
      </c>
      <c r="BL233" s="69"/>
    </row>
    <row r="234" spans="1:64" s="53" customFormat="1" ht="55.5" customHeight="1" x14ac:dyDescent="0.35">
      <c r="A234" s="340"/>
      <c r="B234" s="326"/>
      <c r="C234" s="208"/>
      <c r="D234" s="210"/>
      <c r="E234" s="264"/>
      <c r="F234" s="211"/>
      <c r="G234" s="72" t="s">
        <v>10</v>
      </c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  <c r="AL234" s="73"/>
      <c r="AM234" s="73"/>
      <c r="AN234" s="73"/>
      <c r="AO234" s="73"/>
      <c r="AP234" s="73"/>
      <c r="AQ234" s="73"/>
      <c r="AR234" s="73"/>
      <c r="AS234" s="73"/>
      <c r="AT234" s="73"/>
      <c r="AU234" s="73"/>
      <c r="AV234" s="73"/>
      <c r="AW234" s="73"/>
      <c r="AX234" s="73"/>
      <c r="AY234" s="73"/>
      <c r="AZ234" s="73"/>
      <c r="BA234" s="73"/>
      <c r="BB234" s="73"/>
      <c r="BC234" s="73"/>
      <c r="BD234" s="221"/>
      <c r="BE234" s="218"/>
      <c r="BF234" s="222"/>
      <c r="BG234" s="218"/>
      <c r="BH234" s="218"/>
      <c r="BI234" s="218"/>
      <c r="BJ234" s="218"/>
      <c r="BK234" s="218"/>
      <c r="BL234" s="71"/>
    </row>
    <row r="235" spans="1:64" s="53" customFormat="1" ht="46.5" customHeight="1" x14ac:dyDescent="0.35">
      <c r="A235" s="340"/>
      <c r="B235" s="326"/>
      <c r="C235" s="207" t="s">
        <v>360</v>
      </c>
      <c r="D235" s="209" t="s">
        <v>40</v>
      </c>
      <c r="E235" s="209" t="s">
        <v>30</v>
      </c>
      <c r="F235" s="211" t="s">
        <v>91</v>
      </c>
      <c r="G235" s="77" t="s">
        <v>9</v>
      </c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>
        <v>1</v>
      </c>
      <c r="AF235" s="66"/>
      <c r="AG235" s="66"/>
      <c r="AH235" s="66"/>
      <c r="AI235" s="66"/>
      <c r="AJ235" s="66"/>
      <c r="AK235" s="66"/>
      <c r="AL235" s="66"/>
      <c r="AM235" s="66"/>
      <c r="AN235" s="66"/>
      <c r="AO235" s="66"/>
      <c r="AP235" s="66"/>
      <c r="AQ235" s="66"/>
      <c r="AR235" s="66"/>
      <c r="AS235" s="66"/>
      <c r="AT235" s="66"/>
      <c r="AU235" s="66"/>
      <c r="AV235" s="66"/>
      <c r="AW235" s="66"/>
      <c r="AX235" s="66"/>
      <c r="AY235" s="66">
        <v>1</v>
      </c>
      <c r="AZ235" s="66"/>
      <c r="BA235" s="66"/>
      <c r="BB235" s="66"/>
      <c r="BC235" s="66"/>
      <c r="BD235" s="218">
        <f t="shared" ref="BD235" si="271">COUNTIF(H235:BC235,"1")</f>
        <v>2</v>
      </c>
      <c r="BE235" s="218">
        <f t="shared" ref="BE235" si="272">COUNTIF(H236:BC236,"1")</f>
        <v>0</v>
      </c>
      <c r="BF235" s="222">
        <f t="shared" ref="BF235" si="273">IFERROR(BE235/BD235,0%)</f>
        <v>0</v>
      </c>
      <c r="BG235" s="218" t="s">
        <v>123</v>
      </c>
      <c r="BH235" s="218" t="s">
        <v>123</v>
      </c>
      <c r="BI235" s="218" t="s">
        <v>123</v>
      </c>
      <c r="BJ235" s="218" t="s">
        <v>123</v>
      </c>
      <c r="BK235" s="218" t="s">
        <v>367</v>
      </c>
      <c r="BL235" s="69"/>
    </row>
    <row r="236" spans="1:64" s="53" customFormat="1" ht="53.25" customHeight="1" x14ac:dyDescent="0.35">
      <c r="A236" s="340"/>
      <c r="B236" s="326"/>
      <c r="C236" s="208"/>
      <c r="D236" s="210"/>
      <c r="E236" s="210"/>
      <c r="F236" s="211"/>
      <c r="G236" s="72" t="s">
        <v>10</v>
      </c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73"/>
      <c r="AO236" s="73"/>
      <c r="AP236" s="73"/>
      <c r="AQ236" s="73"/>
      <c r="AR236" s="73"/>
      <c r="AS236" s="73"/>
      <c r="AT236" s="73"/>
      <c r="AU236" s="73"/>
      <c r="AV236" s="73"/>
      <c r="AW236" s="73"/>
      <c r="AX236" s="73"/>
      <c r="AY236" s="73"/>
      <c r="AZ236" s="73"/>
      <c r="BA236" s="73"/>
      <c r="BB236" s="73"/>
      <c r="BC236" s="73"/>
      <c r="BD236" s="221"/>
      <c r="BE236" s="218"/>
      <c r="BF236" s="222"/>
      <c r="BG236" s="218"/>
      <c r="BH236" s="218"/>
      <c r="BI236" s="218"/>
      <c r="BJ236" s="218"/>
      <c r="BK236" s="218"/>
      <c r="BL236" s="71"/>
    </row>
    <row r="237" spans="1:64" s="53" customFormat="1" ht="42.75" customHeight="1" x14ac:dyDescent="0.35">
      <c r="A237" s="340"/>
      <c r="B237" s="326"/>
      <c r="C237" s="207" t="s">
        <v>192</v>
      </c>
      <c r="D237" s="209" t="s">
        <v>40</v>
      </c>
      <c r="E237" s="209" t="s">
        <v>30</v>
      </c>
      <c r="F237" s="211" t="s">
        <v>95</v>
      </c>
      <c r="G237" s="77" t="s">
        <v>9</v>
      </c>
      <c r="H237" s="127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>
        <v>1</v>
      </c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5"/>
      <c r="BA237" s="169"/>
      <c r="BB237" s="127"/>
      <c r="BC237" s="127"/>
      <c r="BD237" s="218">
        <f>COUNTIF(H237:BC237,"1")</f>
        <v>1</v>
      </c>
      <c r="BE237" s="218">
        <f t="shared" ref="BE237" si="274">COUNTIF(H238:BC238,"1")</f>
        <v>0</v>
      </c>
      <c r="BF237" s="222">
        <f>IFERROR(BE237/BD237,0%)</f>
        <v>0</v>
      </c>
      <c r="BG237" s="68" t="s">
        <v>123</v>
      </c>
      <c r="BH237" s="68" t="s">
        <v>123</v>
      </c>
      <c r="BI237" s="68" t="s">
        <v>123</v>
      </c>
      <c r="BJ237" s="68" t="s">
        <v>123</v>
      </c>
      <c r="BK237" s="218" t="s">
        <v>367</v>
      </c>
      <c r="BL237" s="71"/>
    </row>
    <row r="238" spans="1:64" s="53" customFormat="1" ht="32.25" customHeight="1" x14ac:dyDescent="0.35">
      <c r="A238" s="340"/>
      <c r="B238" s="233"/>
      <c r="C238" s="208"/>
      <c r="D238" s="210"/>
      <c r="E238" s="210"/>
      <c r="F238" s="211"/>
      <c r="G238" s="72" t="s">
        <v>10</v>
      </c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73"/>
      <c r="AO238" s="73"/>
      <c r="AP238" s="73"/>
      <c r="AQ238" s="73"/>
      <c r="AR238" s="73"/>
      <c r="AS238" s="73"/>
      <c r="AT238" s="73"/>
      <c r="AU238" s="73"/>
      <c r="AV238" s="73"/>
      <c r="AW238" s="73"/>
      <c r="AX238" s="73"/>
      <c r="AY238" s="73"/>
      <c r="AZ238" s="73"/>
      <c r="BA238" s="73"/>
      <c r="BB238" s="73"/>
      <c r="BC238" s="73"/>
      <c r="BD238" s="221"/>
      <c r="BE238" s="218"/>
      <c r="BF238" s="222"/>
      <c r="BG238" s="68"/>
      <c r="BH238" s="68"/>
      <c r="BI238" s="68"/>
      <c r="BJ238" s="68"/>
      <c r="BK238" s="218"/>
      <c r="BL238" s="71"/>
    </row>
    <row r="239" spans="1:64" s="121" customFormat="1" ht="16.5" customHeight="1" x14ac:dyDescent="0.35">
      <c r="A239" s="319" t="s">
        <v>242</v>
      </c>
      <c r="B239" s="319"/>
      <c r="C239" s="319"/>
      <c r="D239" s="319"/>
      <c r="E239" s="319"/>
      <c r="F239" s="319"/>
      <c r="G239" s="319"/>
      <c r="H239" s="319"/>
      <c r="I239" s="319"/>
      <c r="J239" s="319"/>
      <c r="K239" s="319"/>
      <c r="L239" s="319"/>
      <c r="M239" s="319"/>
      <c r="N239" s="319"/>
      <c r="O239" s="319"/>
      <c r="P239" s="319"/>
      <c r="Q239" s="319"/>
      <c r="R239" s="319"/>
      <c r="S239" s="319"/>
      <c r="T239" s="319"/>
      <c r="U239" s="319"/>
      <c r="V239" s="319"/>
      <c r="W239" s="319"/>
      <c r="X239" s="319"/>
      <c r="Y239" s="319"/>
      <c r="Z239" s="319"/>
      <c r="AA239" s="319"/>
      <c r="AB239" s="319"/>
      <c r="AC239" s="319"/>
      <c r="AD239" s="319"/>
      <c r="AE239" s="319"/>
      <c r="AF239" s="319"/>
      <c r="AG239" s="319"/>
      <c r="AH239" s="319"/>
      <c r="AI239" s="319"/>
      <c r="AJ239" s="319"/>
      <c r="AK239" s="319"/>
      <c r="AL239" s="319"/>
      <c r="AM239" s="319"/>
      <c r="AN239" s="319"/>
      <c r="AO239" s="319"/>
      <c r="AP239" s="319"/>
      <c r="AQ239" s="319"/>
      <c r="AR239" s="319"/>
      <c r="AS239" s="319"/>
      <c r="AT239" s="319"/>
      <c r="AU239" s="319"/>
      <c r="AV239" s="319"/>
      <c r="AW239" s="319"/>
      <c r="AX239" s="319"/>
      <c r="AY239" s="319"/>
      <c r="AZ239" s="319"/>
      <c r="BA239" s="319"/>
      <c r="BB239" s="319"/>
      <c r="BC239" s="320"/>
      <c r="BD239" s="113">
        <f>SUM(BD221:BD238)</f>
        <v>12</v>
      </c>
      <c r="BE239" s="113">
        <f>SUM(BE221:BE238)</f>
        <v>0</v>
      </c>
      <c r="BF239" s="113">
        <f>SUM(BF221:BF238)</f>
        <v>0</v>
      </c>
      <c r="BG239" s="140"/>
      <c r="BH239" s="140"/>
      <c r="BI239" s="140"/>
      <c r="BJ239" s="140"/>
      <c r="BK239" s="140"/>
      <c r="BL239" s="141"/>
    </row>
    <row r="240" spans="1:64" s="168" customFormat="1" ht="16.5" customHeight="1" x14ac:dyDescent="0.35">
      <c r="A240" s="331" t="s">
        <v>378</v>
      </c>
      <c r="B240" s="331"/>
      <c r="C240" s="331"/>
      <c r="D240" s="331"/>
      <c r="E240" s="331"/>
      <c r="F240" s="331"/>
      <c r="G240" s="331"/>
      <c r="H240" s="331"/>
      <c r="I240" s="331"/>
      <c r="J240" s="331"/>
      <c r="K240" s="331"/>
      <c r="L240" s="331"/>
      <c r="M240" s="331"/>
      <c r="N240" s="331"/>
      <c r="O240" s="331"/>
      <c r="P240" s="331"/>
      <c r="Q240" s="331"/>
      <c r="R240" s="331"/>
      <c r="S240" s="331"/>
      <c r="T240" s="331"/>
      <c r="U240" s="331"/>
      <c r="V240" s="331"/>
      <c r="W240" s="331"/>
      <c r="X240" s="331"/>
      <c r="Y240" s="331"/>
      <c r="Z240" s="331"/>
      <c r="AA240" s="331"/>
      <c r="AB240" s="331"/>
      <c r="AC240" s="331"/>
      <c r="AD240" s="331"/>
      <c r="AE240" s="331"/>
      <c r="AF240" s="331"/>
      <c r="AG240" s="331"/>
      <c r="AH240" s="331"/>
      <c r="AI240" s="331"/>
      <c r="AJ240" s="331"/>
      <c r="AK240" s="331"/>
      <c r="AL240" s="331"/>
      <c r="AM240" s="331"/>
      <c r="AN240" s="331"/>
      <c r="AO240" s="331"/>
      <c r="AP240" s="331"/>
      <c r="AQ240" s="331"/>
      <c r="AR240" s="331"/>
      <c r="AS240" s="331"/>
      <c r="AT240" s="331"/>
      <c r="AU240" s="331"/>
      <c r="AV240" s="331"/>
      <c r="AW240" s="331"/>
      <c r="AX240" s="331"/>
      <c r="AY240" s="331"/>
      <c r="AZ240" s="331"/>
      <c r="BA240" s="331"/>
      <c r="BB240" s="331"/>
      <c r="BC240" s="332"/>
      <c r="BD240" s="170">
        <f>+BD35+BD60+BD87+BD102+BD113+BD132+BD143+BD152+BD165+BD172+BD183+BD192+BD220+BD239</f>
        <v>417</v>
      </c>
      <c r="BE240" s="170"/>
      <c r="BF240" s="170"/>
      <c r="BG240" s="171"/>
      <c r="BH240" s="171"/>
      <c r="BI240" s="172"/>
      <c r="BJ240" s="171"/>
      <c r="BK240" s="171"/>
      <c r="BL240" s="171"/>
    </row>
    <row r="241" spans="1:64" ht="16.5" customHeight="1" x14ac:dyDescent="0.3">
      <c r="A241" s="173"/>
      <c r="B241" s="174"/>
      <c r="C241" s="174"/>
      <c r="D241" s="174"/>
      <c r="E241" s="174"/>
      <c r="F241" s="174"/>
      <c r="G241" s="174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  <c r="AD241" s="175"/>
      <c r="AE241" s="175"/>
      <c r="AF241" s="175"/>
      <c r="AG241" s="175"/>
      <c r="AH241" s="175"/>
      <c r="AI241" s="175"/>
      <c r="AJ241" s="175"/>
      <c r="AK241" s="175"/>
      <c r="AL241" s="175"/>
      <c r="AM241" s="175"/>
      <c r="AN241" s="175"/>
      <c r="AO241" s="175"/>
      <c r="AP241" s="175"/>
      <c r="AQ241" s="175"/>
      <c r="AR241" s="175"/>
      <c r="AS241" s="175"/>
      <c r="AT241" s="175"/>
      <c r="AU241" s="175"/>
      <c r="AV241" s="175"/>
      <c r="AW241" s="175"/>
      <c r="AX241" s="175"/>
      <c r="AY241" s="175"/>
      <c r="AZ241" s="175"/>
      <c r="BA241" s="175"/>
      <c r="BB241" s="175"/>
      <c r="BC241" s="175"/>
      <c r="BD241" s="175"/>
      <c r="BE241" s="175"/>
      <c r="BF241" s="175"/>
      <c r="BG241" s="175"/>
      <c r="BH241" s="175"/>
      <c r="BI241" s="175"/>
      <c r="BJ241" s="175"/>
      <c r="BK241" s="175"/>
      <c r="BL241" s="175"/>
    </row>
    <row r="242" spans="1:64" ht="16.5" customHeight="1" x14ac:dyDescent="0.3">
      <c r="A242" s="173"/>
      <c r="B242" s="176" t="s">
        <v>233</v>
      </c>
      <c r="C242" s="176"/>
      <c r="D242" s="176"/>
      <c r="E242" s="177" t="s">
        <v>43</v>
      </c>
      <c r="F242" s="177"/>
      <c r="G242" s="176"/>
      <c r="H242" s="176"/>
      <c r="I242" s="176"/>
      <c r="J242" s="176"/>
      <c r="K242" s="176"/>
      <c r="L242" s="176"/>
      <c r="M242" s="176"/>
      <c r="N242" s="175"/>
      <c r="O242" s="175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  <c r="AA242" s="176"/>
      <c r="AB242" s="176"/>
      <c r="AC242" s="176"/>
      <c r="AD242" s="176"/>
      <c r="AE242" s="176"/>
      <c r="AF242" s="175"/>
      <c r="AG242" s="175"/>
      <c r="AH242" s="175"/>
      <c r="AI242" s="175"/>
      <c r="AJ242" s="175"/>
      <c r="AK242" s="175"/>
      <c r="AL242" s="175"/>
      <c r="AM242" s="175"/>
      <c r="AN242" s="175"/>
      <c r="AO242" s="176"/>
      <c r="AP242" s="176"/>
      <c r="AQ242" s="175"/>
      <c r="AR242" s="175"/>
      <c r="AS242" s="175"/>
      <c r="AT242" s="175"/>
      <c r="AU242" s="175"/>
      <c r="AV242" s="175"/>
      <c r="AW242" s="175"/>
      <c r="AX242" s="175"/>
      <c r="AY242" s="175"/>
      <c r="AZ242" s="175"/>
      <c r="BA242" s="175"/>
      <c r="BB242" s="175"/>
      <c r="BC242" s="175"/>
      <c r="BD242" s="175"/>
      <c r="BE242" s="175"/>
      <c r="BF242" s="175"/>
      <c r="BG242" s="175"/>
      <c r="BH242" s="175"/>
      <c r="BI242" s="175"/>
      <c r="BJ242" s="175"/>
      <c r="BK242" s="175"/>
      <c r="BL242" s="175"/>
    </row>
    <row r="243" spans="1:64" ht="16.5" customHeight="1" x14ac:dyDescent="0.35">
      <c r="A243" s="173"/>
      <c r="B243" s="178"/>
      <c r="C243" s="178"/>
      <c r="D243" s="178"/>
      <c r="E243" s="179"/>
      <c r="F243" s="179"/>
      <c r="G243" s="178"/>
      <c r="H243" s="178"/>
      <c r="I243" s="178"/>
      <c r="J243" s="178"/>
      <c r="K243" s="178"/>
      <c r="L243" s="176"/>
      <c r="M243" s="178"/>
      <c r="N243" s="175"/>
      <c r="O243" s="175"/>
      <c r="P243" s="178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75"/>
      <c r="AG243" s="175"/>
      <c r="AH243" s="175"/>
      <c r="AI243" s="175"/>
      <c r="AJ243" s="175"/>
      <c r="AK243" s="175"/>
      <c r="AL243" s="175"/>
      <c r="AM243" s="175"/>
      <c r="AN243" s="175"/>
      <c r="AO243" s="178"/>
      <c r="AP243" s="178"/>
      <c r="AQ243" s="175"/>
      <c r="AR243" s="175"/>
      <c r="AS243" s="175"/>
      <c r="AT243" s="175"/>
      <c r="AU243" s="175"/>
      <c r="AV243" s="175"/>
      <c r="AW243" s="175"/>
      <c r="AX243" s="175"/>
      <c r="AY243" s="175"/>
      <c r="AZ243" s="175"/>
      <c r="BA243" s="175"/>
      <c r="BB243" s="175"/>
      <c r="BC243" s="175"/>
      <c r="BD243" s="175"/>
      <c r="BE243" s="175"/>
      <c r="BF243" s="175"/>
      <c r="BG243" s="175"/>
      <c r="BH243" s="175"/>
      <c r="BI243" s="175"/>
      <c r="BJ243" s="175"/>
      <c r="BK243" s="175"/>
      <c r="BL243" s="175"/>
    </row>
    <row r="244" spans="1:64" ht="16.5" customHeight="1" x14ac:dyDescent="0.35">
      <c r="A244" s="173"/>
      <c r="B244" s="178"/>
      <c r="C244" s="178"/>
      <c r="D244" s="178"/>
      <c r="E244" s="179"/>
      <c r="F244" s="179"/>
      <c r="G244" s="178"/>
      <c r="H244" s="178"/>
      <c r="I244" s="178"/>
      <c r="J244" s="178"/>
      <c r="K244" s="178"/>
      <c r="L244" s="178"/>
      <c r="M244" s="178"/>
      <c r="N244" s="175"/>
      <c r="O244" s="175"/>
      <c r="P244" s="178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75"/>
      <c r="AG244" s="175"/>
      <c r="AH244" s="175"/>
      <c r="AI244" s="175"/>
      <c r="AJ244" s="175"/>
      <c r="AK244" s="175"/>
      <c r="AL244" s="175"/>
      <c r="AM244" s="175"/>
      <c r="AN244" s="175"/>
      <c r="AO244" s="178"/>
      <c r="AP244" s="178"/>
      <c r="AQ244" s="175"/>
      <c r="AR244" s="175"/>
      <c r="AS244" s="175"/>
      <c r="AT244" s="175"/>
      <c r="AU244" s="175"/>
      <c r="AV244" s="175"/>
      <c r="AW244" s="175"/>
      <c r="AX244" s="175"/>
      <c r="AY244" s="175"/>
      <c r="AZ244" s="175"/>
      <c r="BA244" s="175"/>
      <c r="BB244" s="175"/>
      <c r="BC244" s="175"/>
      <c r="BD244" s="175"/>
      <c r="BE244" s="175"/>
      <c r="BF244" s="175"/>
      <c r="BG244" s="175"/>
      <c r="BH244" s="175"/>
      <c r="BI244" s="175"/>
      <c r="BJ244" s="175"/>
      <c r="BK244" s="175"/>
      <c r="BL244" s="175"/>
    </row>
    <row r="245" spans="1:64" ht="16.5" customHeight="1" x14ac:dyDescent="0.35">
      <c r="A245" s="173"/>
      <c r="B245" s="181"/>
      <c r="C245" s="181"/>
      <c r="D245" s="178"/>
      <c r="E245" s="181"/>
      <c r="F245" s="178"/>
      <c r="G245" s="178"/>
      <c r="H245" s="178"/>
      <c r="I245" s="178"/>
      <c r="J245" s="180"/>
      <c r="K245" s="178"/>
      <c r="L245" s="178"/>
      <c r="M245" s="178"/>
      <c r="N245" s="175"/>
      <c r="O245" s="175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75"/>
      <c r="AG245" s="175"/>
      <c r="AH245" s="175"/>
      <c r="AI245" s="175"/>
      <c r="AJ245" s="175"/>
      <c r="AK245" s="175"/>
      <c r="AL245" s="175"/>
      <c r="AM245" s="175"/>
      <c r="AN245" s="175"/>
      <c r="AO245" s="178"/>
      <c r="AP245" s="180"/>
      <c r="AQ245" s="175"/>
      <c r="AR245" s="175"/>
      <c r="AS245" s="175"/>
      <c r="AT245" s="175"/>
      <c r="AU245" s="175"/>
      <c r="AV245" s="175"/>
      <c r="AW245" s="175"/>
      <c r="AX245" s="175"/>
      <c r="AY245" s="175"/>
      <c r="AZ245" s="175"/>
      <c r="BA245" s="175"/>
      <c r="BB245" s="175"/>
      <c r="BC245" s="175"/>
      <c r="BD245" s="175"/>
      <c r="BE245" s="175"/>
      <c r="BF245" s="175"/>
      <c r="BG245" s="175"/>
      <c r="BH245" s="175"/>
      <c r="BI245" s="175"/>
      <c r="BJ245" s="175"/>
      <c r="BK245" s="175"/>
      <c r="BL245" s="175"/>
    </row>
    <row r="246" spans="1:64" ht="16.5" customHeight="1" x14ac:dyDescent="0.35">
      <c r="A246" s="173"/>
      <c r="B246" s="176" t="s">
        <v>232</v>
      </c>
      <c r="C246" s="176"/>
      <c r="D246" s="176"/>
      <c r="E246" s="177" t="s">
        <v>379</v>
      </c>
      <c r="F246" s="177"/>
      <c r="G246" s="176"/>
      <c r="H246" s="176"/>
      <c r="I246" s="176"/>
      <c r="J246" s="176"/>
      <c r="K246" s="176"/>
      <c r="L246" s="176"/>
      <c r="M246" s="176"/>
      <c r="N246" s="175"/>
      <c r="O246" s="175"/>
      <c r="P246" s="182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  <c r="AA246" s="176"/>
      <c r="AB246" s="176"/>
      <c r="AC246" s="176"/>
      <c r="AD246" s="176"/>
      <c r="AE246" s="176"/>
      <c r="AF246" s="175"/>
      <c r="AG246" s="175"/>
      <c r="AH246" s="175"/>
      <c r="AI246" s="175"/>
      <c r="AJ246" s="175"/>
      <c r="AK246" s="175"/>
      <c r="AL246" s="175"/>
      <c r="AM246" s="175"/>
      <c r="AN246" s="175"/>
      <c r="AO246" s="176"/>
      <c r="AP246" s="182"/>
      <c r="AQ246" s="175"/>
      <c r="AR246" s="175"/>
      <c r="AS246" s="175"/>
      <c r="AT246" s="175"/>
      <c r="AU246" s="175"/>
      <c r="AV246" s="175"/>
      <c r="AW246" s="175"/>
      <c r="AX246" s="175"/>
      <c r="AY246" s="175"/>
      <c r="AZ246" s="175"/>
      <c r="BA246" s="175"/>
      <c r="BB246" s="175"/>
      <c r="BC246" s="175"/>
      <c r="BD246" s="175"/>
      <c r="BE246" s="175"/>
      <c r="BF246" s="175"/>
      <c r="BG246" s="175"/>
      <c r="BH246" s="175"/>
      <c r="BI246" s="175"/>
      <c r="BJ246" s="175"/>
      <c r="BK246" s="175"/>
      <c r="BL246" s="175"/>
    </row>
    <row r="247" spans="1:64" ht="16.5" customHeight="1" x14ac:dyDescent="0.3">
      <c r="A247" s="173"/>
      <c r="B247" s="183"/>
      <c r="C247" s="184"/>
      <c r="D247" s="184"/>
      <c r="E247" s="183"/>
      <c r="F247" s="184"/>
      <c r="G247" s="183"/>
      <c r="H247" s="183"/>
      <c r="I247" s="183"/>
      <c r="J247" s="183"/>
      <c r="K247" s="183"/>
      <c r="L247" s="183"/>
      <c r="M247" s="183"/>
      <c r="N247" s="183"/>
      <c r="O247" s="183"/>
      <c r="P247" s="183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75"/>
      <c r="AG247" s="175"/>
      <c r="AH247" s="175"/>
      <c r="AI247" s="175"/>
      <c r="AJ247" s="175"/>
      <c r="AK247" s="175"/>
      <c r="AL247" s="175"/>
      <c r="AM247" s="175"/>
      <c r="AN247" s="175"/>
      <c r="AO247" s="175"/>
      <c r="AP247" s="175"/>
      <c r="AQ247" s="175"/>
      <c r="AR247" s="175"/>
      <c r="AS247" s="175"/>
      <c r="AT247" s="175"/>
      <c r="AU247" s="175"/>
      <c r="AV247" s="175"/>
      <c r="AW247" s="175"/>
      <c r="AX247" s="175"/>
      <c r="AY247" s="175"/>
      <c r="AZ247" s="175"/>
      <c r="BA247" s="175"/>
      <c r="BB247" s="175"/>
      <c r="BC247" s="175"/>
      <c r="BD247" s="175"/>
      <c r="BE247" s="175"/>
      <c r="BF247" s="175"/>
      <c r="BG247" s="175"/>
      <c r="BH247" s="175"/>
      <c r="BI247" s="175"/>
      <c r="BJ247" s="175"/>
      <c r="BK247" s="175"/>
      <c r="BL247" s="175"/>
    </row>
    <row r="248" spans="1:64" ht="16.5" customHeight="1" x14ac:dyDescent="0.3">
      <c r="A248" s="173"/>
      <c r="B248" s="174"/>
      <c r="C248" s="174"/>
      <c r="D248" s="174"/>
      <c r="E248" s="174"/>
      <c r="F248" s="174"/>
      <c r="G248" s="174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5"/>
      <c r="AE248" s="175"/>
      <c r="AF248" s="175"/>
      <c r="AG248" s="175"/>
      <c r="AH248" s="175"/>
      <c r="AI248" s="175"/>
      <c r="AJ248" s="175"/>
      <c r="AK248" s="175"/>
      <c r="AL248" s="175"/>
      <c r="AM248" s="175"/>
      <c r="AN248" s="175"/>
      <c r="AO248" s="175"/>
      <c r="AP248" s="175"/>
      <c r="AQ248" s="175"/>
      <c r="AR248" s="175"/>
      <c r="AS248" s="175"/>
      <c r="AT248" s="175"/>
      <c r="AU248" s="175"/>
      <c r="AV248" s="175"/>
      <c r="AW248" s="175"/>
      <c r="AX248" s="175"/>
      <c r="AY248" s="175"/>
      <c r="AZ248" s="175"/>
      <c r="BA248" s="175"/>
      <c r="BB248" s="175"/>
      <c r="BC248" s="175"/>
      <c r="BD248" s="175"/>
      <c r="BE248" s="175"/>
      <c r="BF248" s="175"/>
      <c r="BG248" s="175"/>
      <c r="BH248" s="175"/>
      <c r="BI248" s="175"/>
      <c r="BJ248" s="175"/>
      <c r="BK248" s="175"/>
      <c r="BL248" s="175"/>
    </row>
    <row r="249" spans="1:64" ht="16.5" customHeight="1" x14ac:dyDescent="0.3">
      <c r="A249" s="173"/>
      <c r="B249" s="174"/>
      <c r="C249" s="174"/>
      <c r="D249" s="174"/>
      <c r="E249" s="174"/>
      <c r="F249" s="174"/>
      <c r="G249" s="174"/>
      <c r="H249" s="174"/>
      <c r="I249" s="174"/>
      <c r="J249" s="174"/>
      <c r="K249" s="175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  <c r="AD249" s="175"/>
      <c r="AE249" s="175"/>
      <c r="AF249" s="175"/>
      <c r="AG249" s="175"/>
      <c r="AH249" s="175"/>
      <c r="AI249" s="175"/>
      <c r="AJ249" s="175"/>
      <c r="AK249" s="175"/>
      <c r="AL249" s="175"/>
      <c r="AM249" s="175"/>
      <c r="AN249" s="175"/>
      <c r="AO249" s="175"/>
      <c r="AP249" s="175"/>
      <c r="AQ249" s="175"/>
      <c r="AR249" s="175"/>
      <c r="AS249" s="175"/>
      <c r="AT249" s="175"/>
      <c r="AU249" s="175"/>
      <c r="AV249" s="175"/>
      <c r="AW249" s="175"/>
      <c r="AX249" s="175"/>
      <c r="AY249" s="175"/>
      <c r="AZ249" s="175"/>
      <c r="BA249" s="175"/>
      <c r="BB249" s="175"/>
      <c r="BC249" s="175"/>
      <c r="BD249" s="175"/>
      <c r="BE249" s="175"/>
      <c r="BF249" s="175"/>
      <c r="BG249" s="175"/>
      <c r="BH249" s="175"/>
      <c r="BI249" s="175"/>
      <c r="BJ249" s="175"/>
      <c r="BK249" s="175"/>
      <c r="BL249" s="175"/>
    </row>
    <row r="254" spans="1:64" ht="16.5" customHeight="1" x14ac:dyDescent="0.3">
      <c r="C254" s="242" t="s">
        <v>126</v>
      </c>
      <c r="D254" s="242"/>
      <c r="E254" s="242"/>
    </row>
    <row r="255" spans="1:64" ht="16.5" customHeight="1" x14ac:dyDescent="0.3">
      <c r="C255" s="237" t="s">
        <v>117</v>
      </c>
      <c r="D255" s="237"/>
      <c r="E255" s="186" t="s">
        <v>118</v>
      </c>
    </row>
    <row r="256" spans="1:64" ht="16.5" customHeight="1" x14ac:dyDescent="0.3">
      <c r="C256" s="187" t="s">
        <v>116</v>
      </c>
      <c r="D256" s="187"/>
      <c r="E256" s="188" t="s">
        <v>251</v>
      </c>
    </row>
    <row r="257" spans="3:64" ht="16.5" customHeight="1" x14ac:dyDescent="0.3">
      <c r="C257" s="238" t="s">
        <v>125</v>
      </c>
      <c r="D257" s="239"/>
      <c r="E257" s="189" t="s">
        <v>252</v>
      </c>
    </row>
    <row r="258" spans="3:64" ht="16.5" customHeight="1" x14ac:dyDescent="0.3">
      <c r="C258" s="240"/>
      <c r="D258" s="241"/>
    </row>
    <row r="259" spans="3:64" ht="16.5" customHeight="1" x14ac:dyDescent="0.3">
      <c r="C259" s="256" t="s">
        <v>122</v>
      </c>
      <c r="D259" s="256"/>
      <c r="E259" s="256"/>
    </row>
    <row r="260" spans="3:64" ht="16.5" customHeight="1" x14ac:dyDescent="0.3">
      <c r="C260" s="256" t="s">
        <v>121</v>
      </c>
      <c r="D260" s="256"/>
      <c r="E260" s="256"/>
      <c r="BF260" s="175"/>
    </row>
    <row r="261" spans="3:64" ht="16.5" customHeight="1" x14ac:dyDescent="0.3">
      <c r="C261" s="251" t="s">
        <v>63</v>
      </c>
      <c r="D261" s="249" t="s">
        <v>64</v>
      </c>
      <c r="E261" s="249" t="s">
        <v>65</v>
      </c>
      <c r="F261" s="249" t="s">
        <v>66</v>
      </c>
      <c r="G261" s="252" t="s">
        <v>120</v>
      </c>
      <c r="H261" s="191" t="s">
        <v>112</v>
      </c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192"/>
      <c r="T261" s="192"/>
      <c r="U261" s="257">
        <v>2024</v>
      </c>
      <c r="V261" s="257"/>
      <c r="W261" s="257"/>
      <c r="X261" s="257"/>
      <c r="Y261" s="192"/>
      <c r="Z261" s="192"/>
      <c r="AA261" s="192"/>
      <c r="AB261" s="192"/>
      <c r="AC261" s="192"/>
      <c r="AD261" s="192"/>
      <c r="AE261" s="192"/>
      <c r="AF261" s="192"/>
      <c r="AG261" s="192"/>
      <c r="AH261" s="192"/>
      <c r="AI261" s="192"/>
      <c r="AJ261" s="192"/>
      <c r="AK261" s="192"/>
      <c r="AL261" s="192"/>
      <c r="AM261" s="192"/>
      <c r="AN261" s="192"/>
      <c r="AO261" s="192"/>
      <c r="AP261" s="192"/>
      <c r="AQ261" s="192"/>
      <c r="AR261" s="192"/>
      <c r="AS261" s="192"/>
      <c r="AT261" s="192"/>
      <c r="AU261" s="192"/>
      <c r="AV261" s="192"/>
      <c r="AW261" s="192"/>
      <c r="AX261" s="192"/>
      <c r="AY261" s="192"/>
      <c r="AZ261" s="192"/>
      <c r="BA261" s="192"/>
      <c r="BB261" s="192"/>
      <c r="BC261" s="192"/>
    </row>
    <row r="262" spans="3:64" ht="16.5" customHeight="1" x14ac:dyDescent="0.3">
      <c r="C262" s="255"/>
      <c r="D262" s="250"/>
      <c r="E262" s="250"/>
      <c r="F262" s="250"/>
      <c r="G262" s="253"/>
      <c r="H262" s="193" t="s">
        <v>45</v>
      </c>
      <c r="I262" s="194"/>
      <c r="J262" s="194"/>
      <c r="K262" s="194"/>
      <c r="L262" s="193" t="s">
        <v>44</v>
      </c>
      <c r="M262" s="194"/>
      <c r="N262" s="194"/>
      <c r="O262" s="195"/>
      <c r="P262" s="193" t="s">
        <v>46</v>
      </c>
      <c r="Q262" s="194"/>
      <c r="R262" s="194"/>
      <c r="S262" s="195"/>
      <c r="T262" s="193" t="s">
        <v>47</v>
      </c>
      <c r="U262" s="194"/>
      <c r="V262" s="194"/>
      <c r="W262" s="195"/>
      <c r="X262" s="193" t="s">
        <v>48</v>
      </c>
      <c r="Y262" s="194"/>
      <c r="Z262" s="194"/>
      <c r="AA262" s="195"/>
      <c r="AB262" s="193" t="s">
        <v>49</v>
      </c>
      <c r="AC262" s="194"/>
      <c r="AD262" s="194"/>
      <c r="AE262" s="195"/>
      <c r="AF262" s="193" t="s">
        <v>50</v>
      </c>
      <c r="AG262" s="194"/>
      <c r="AH262" s="194"/>
      <c r="AI262" s="195"/>
      <c r="AJ262" s="193" t="s">
        <v>51</v>
      </c>
      <c r="AK262" s="194"/>
      <c r="AL262" s="194"/>
      <c r="AM262" s="195"/>
      <c r="AN262" s="193" t="s">
        <v>52</v>
      </c>
      <c r="AO262" s="194"/>
      <c r="AP262" s="194"/>
      <c r="AQ262" s="195"/>
      <c r="AR262" s="193" t="s">
        <v>53</v>
      </c>
      <c r="AS262" s="194"/>
      <c r="AT262" s="194"/>
      <c r="AU262" s="195"/>
      <c r="AV262" s="193" t="s">
        <v>54</v>
      </c>
      <c r="AW262" s="194"/>
      <c r="AX262" s="194"/>
      <c r="AY262" s="195"/>
      <c r="AZ262" s="193" t="s">
        <v>55</v>
      </c>
      <c r="BA262" s="194"/>
      <c r="BB262" s="194"/>
      <c r="BC262" s="195"/>
      <c r="BD262" s="223" t="s">
        <v>0</v>
      </c>
      <c r="BE262" s="223" t="s">
        <v>1</v>
      </c>
      <c r="BF262" s="223" t="s">
        <v>2</v>
      </c>
      <c r="BG262" s="247" t="s">
        <v>3</v>
      </c>
      <c r="BH262" s="248"/>
      <c r="BI262" s="248"/>
      <c r="BJ262" s="248"/>
      <c r="BK262" s="76" t="s">
        <v>4</v>
      </c>
      <c r="BL262" s="209" t="s">
        <v>124</v>
      </c>
    </row>
    <row r="263" spans="3:64" ht="16.5" customHeight="1" x14ac:dyDescent="0.3">
      <c r="C263" s="255"/>
      <c r="D263" s="251"/>
      <c r="E263" s="251"/>
      <c r="F263" s="251"/>
      <c r="G263" s="254"/>
      <c r="H263" s="190">
        <v>1</v>
      </c>
      <c r="I263" s="190">
        <v>2</v>
      </c>
      <c r="J263" s="190">
        <v>3</v>
      </c>
      <c r="K263" s="190">
        <v>4</v>
      </c>
      <c r="L263" s="190">
        <v>1</v>
      </c>
      <c r="M263" s="190">
        <v>2</v>
      </c>
      <c r="N263" s="190">
        <v>3</v>
      </c>
      <c r="O263" s="190">
        <v>4</v>
      </c>
      <c r="P263" s="190">
        <v>1</v>
      </c>
      <c r="Q263" s="190">
        <v>2</v>
      </c>
      <c r="R263" s="190">
        <v>3</v>
      </c>
      <c r="S263" s="190">
        <v>4</v>
      </c>
      <c r="T263" s="190">
        <v>1</v>
      </c>
      <c r="U263" s="190">
        <v>2</v>
      </c>
      <c r="V263" s="190">
        <v>3</v>
      </c>
      <c r="W263" s="190">
        <v>4</v>
      </c>
      <c r="X263" s="190">
        <v>1</v>
      </c>
      <c r="Y263" s="190">
        <v>2</v>
      </c>
      <c r="Z263" s="190">
        <v>3</v>
      </c>
      <c r="AA263" s="190">
        <v>4</v>
      </c>
      <c r="AB263" s="190">
        <v>1</v>
      </c>
      <c r="AC263" s="190">
        <v>2</v>
      </c>
      <c r="AD263" s="190">
        <v>3</v>
      </c>
      <c r="AE263" s="190">
        <v>4</v>
      </c>
      <c r="AF263" s="190">
        <v>1</v>
      </c>
      <c r="AG263" s="190">
        <v>2</v>
      </c>
      <c r="AH263" s="190">
        <v>3</v>
      </c>
      <c r="AI263" s="190">
        <v>4</v>
      </c>
      <c r="AJ263" s="190">
        <v>1</v>
      </c>
      <c r="AK263" s="190">
        <v>2</v>
      </c>
      <c r="AL263" s="190">
        <v>3</v>
      </c>
      <c r="AM263" s="190">
        <v>4</v>
      </c>
      <c r="AN263" s="190">
        <v>1</v>
      </c>
      <c r="AO263" s="190">
        <v>2</v>
      </c>
      <c r="AP263" s="190">
        <v>3</v>
      </c>
      <c r="AQ263" s="190">
        <v>4</v>
      </c>
      <c r="AR263" s="190">
        <v>1</v>
      </c>
      <c r="AS263" s="190">
        <v>2</v>
      </c>
      <c r="AT263" s="190">
        <v>3</v>
      </c>
      <c r="AU263" s="190">
        <v>4</v>
      </c>
      <c r="AV263" s="190">
        <v>1</v>
      </c>
      <c r="AW263" s="190">
        <v>2</v>
      </c>
      <c r="AX263" s="190">
        <v>3</v>
      </c>
      <c r="AY263" s="190">
        <v>4</v>
      </c>
      <c r="AZ263" s="190">
        <v>1</v>
      </c>
      <c r="BA263" s="190">
        <v>2</v>
      </c>
      <c r="BB263" s="190">
        <v>3</v>
      </c>
      <c r="BC263" s="190">
        <v>4</v>
      </c>
      <c r="BD263" s="223"/>
      <c r="BE263" s="223"/>
      <c r="BF263" s="223"/>
      <c r="BG263" s="196" t="s">
        <v>5</v>
      </c>
      <c r="BH263" s="197" t="s">
        <v>56</v>
      </c>
      <c r="BI263" s="198" t="s">
        <v>6</v>
      </c>
      <c r="BJ263" s="198" t="s">
        <v>7</v>
      </c>
      <c r="BK263" s="76" t="s">
        <v>8</v>
      </c>
      <c r="BL263" s="210"/>
    </row>
    <row r="264" spans="3:64" ht="16.5" customHeight="1" x14ac:dyDescent="0.3">
      <c r="C264" s="317"/>
      <c r="D264" s="199"/>
      <c r="E264" s="232"/>
      <c r="F264" s="216"/>
      <c r="G264" s="76"/>
      <c r="H264" s="200"/>
      <c r="I264" s="201"/>
      <c r="J264" s="201"/>
      <c r="K264" s="201"/>
      <c r="L264" s="201"/>
      <c r="M264" s="201"/>
      <c r="N264" s="201"/>
      <c r="O264" s="201"/>
      <c r="P264" s="201"/>
      <c r="Q264" s="201"/>
      <c r="R264" s="201"/>
      <c r="S264" s="201"/>
      <c r="T264" s="201"/>
      <c r="U264" s="201"/>
      <c r="V264" s="201"/>
      <c r="W264" s="201"/>
      <c r="X264" s="201"/>
      <c r="Y264" s="201"/>
      <c r="Z264" s="201"/>
      <c r="AA264" s="201"/>
      <c r="AB264" s="201"/>
      <c r="AC264" s="201"/>
      <c r="AD264" s="201"/>
      <c r="AE264" s="201"/>
      <c r="AF264" s="201"/>
      <c r="AG264" s="201"/>
      <c r="AH264" s="201"/>
      <c r="AI264" s="201"/>
      <c r="AJ264" s="201"/>
      <c r="AK264" s="201"/>
      <c r="AL264" s="201"/>
      <c r="AM264" s="201"/>
      <c r="AN264" s="201"/>
      <c r="AO264" s="201"/>
      <c r="AP264" s="201"/>
      <c r="AQ264" s="201"/>
      <c r="AR264" s="201"/>
      <c r="AS264" s="201"/>
      <c r="AT264" s="201"/>
      <c r="AU264" s="201"/>
      <c r="AV264" s="201"/>
      <c r="AW264" s="201"/>
      <c r="AX264" s="201"/>
      <c r="AY264" s="201"/>
      <c r="AZ264" s="201"/>
      <c r="BA264" s="201"/>
      <c r="BB264" s="201"/>
      <c r="BC264" s="201"/>
      <c r="BD264" s="223"/>
      <c r="BE264" s="219"/>
      <c r="BF264" s="245"/>
      <c r="BG264" s="219"/>
      <c r="BH264" s="219"/>
      <c r="BI264" s="219"/>
      <c r="BJ264" s="219"/>
      <c r="BK264" s="219"/>
      <c r="BL264" s="243"/>
    </row>
    <row r="265" spans="3:64" ht="16.5" customHeight="1" x14ac:dyDescent="0.3">
      <c r="C265" s="318"/>
      <c r="D265" s="202"/>
      <c r="E265" s="233"/>
      <c r="F265" s="217"/>
      <c r="G265" s="76"/>
      <c r="H265" s="200"/>
      <c r="I265" s="201"/>
      <c r="J265" s="201"/>
      <c r="K265" s="201"/>
      <c r="L265" s="201"/>
      <c r="M265" s="201"/>
      <c r="N265" s="201"/>
      <c r="O265" s="201"/>
      <c r="P265" s="201"/>
      <c r="Q265" s="201"/>
      <c r="R265" s="201"/>
      <c r="S265" s="201"/>
      <c r="T265" s="201"/>
      <c r="U265" s="201"/>
      <c r="V265" s="201"/>
      <c r="W265" s="201"/>
      <c r="X265" s="201"/>
      <c r="Y265" s="201"/>
      <c r="Z265" s="201"/>
      <c r="AA265" s="201"/>
      <c r="AB265" s="201"/>
      <c r="AC265" s="201"/>
      <c r="AD265" s="201"/>
      <c r="AE265" s="201"/>
      <c r="AF265" s="201"/>
      <c r="AG265" s="201"/>
      <c r="AH265" s="201"/>
      <c r="AI265" s="201"/>
      <c r="AJ265" s="201"/>
      <c r="AK265" s="201"/>
      <c r="AL265" s="201"/>
      <c r="AM265" s="201"/>
      <c r="AN265" s="201"/>
      <c r="AO265" s="201"/>
      <c r="AP265" s="201"/>
      <c r="AQ265" s="201"/>
      <c r="AR265" s="201"/>
      <c r="AS265" s="201"/>
      <c r="AT265" s="201"/>
      <c r="AU265" s="201"/>
      <c r="AV265" s="201"/>
      <c r="AW265" s="201"/>
      <c r="AX265" s="201"/>
      <c r="AY265" s="201"/>
      <c r="AZ265" s="201"/>
      <c r="BA265" s="201"/>
      <c r="BB265" s="201"/>
      <c r="BC265" s="201"/>
      <c r="BD265" s="223"/>
      <c r="BE265" s="220"/>
      <c r="BF265" s="246"/>
      <c r="BG265" s="220"/>
      <c r="BH265" s="220"/>
      <c r="BI265" s="220"/>
      <c r="BJ265" s="220"/>
      <c r="BK265" s="220"/>
      <c r="BL265" s="244"/>
    </row>
  </sheetData>
  <autoFilter ref="A10:BE243" xr:uid="{00000000-0009-0000-0000-000000000000}"/>
  <mergeCells count="1264">
    <mergeCell ref="BG1:BK1"/>
    <mergeCell ref="BG2:BK2"/>
    <mergeCell ref="BG3:BK3"/>
    <mergeCell ref="BG4:BK4"/>
    <mergeCell ref="BG5:BK5"/>
    <mergeCell ref="C1:BF5"/>
    <mergeCell ref="A1:B5"/>
    <mergeCell ref="AW6:BL7"/>
    <mergeCell ref="A65:BC65"/>
    <mergeCell ref="A193:BC193"/>
    <mergeCell ref="A11:A34"/>
    <mergeCell ref="A36:A59"/>
    <mergeCell ref="A61:A64"/>
    <mergeCell ref="A114:A131"/>
    <mergeCell ref="A133:A142"/>
    <mergeCell ref="A144:A151"/>
    <mergeCell ref="A153:A164"/>
    <mergeCell ref="A166:A171"/>
    <mergeCell ref="A173:A182"/>
    <mergeCell ref="A184:A191"/>
    <mergeCell ref="BI71:BI72"/>
    <mergeCell ref="BJ71:BJ72"/>
    <mergeCell ref="BI83:BI84"/>
    <mergeCell ref="BJ83:BJ84"/>
    <mergeCell ref="BI85:BI86"/>
    <mergeCell ref="BJ85:BJ86"/>
    <mergeCell ref="BI103:BI104"/>
    <mergeCell ref="BJ103:BJ104"/>
    <mergeCell ref="BI105:BI106"/>
    <mergeCell ref="BJ105:BJ106"/>
    <mergeCell ref="BI107:BI108"/>
    <mergeCell ref="BJ107:BJ108"/>
    <mergeCell ref="BI109:BI110"/>
    <mergeCell ref="BJ109:BJ110"/>
    <mergeCell ref="BI111:BI112"/>
    <mergeCell ref="BJ111:BJ112"/>
    <mergeCell ref="BK46:BK47"/>
    <mergeCell ref="BK85:BK86"/>
    <mergeCell ref="A75:A76"/>
    <mergeCell ref="A83:A84"/>
    <mergeCell ref="C36:C37"/>
    <mergeCell ref="A240:BC240"/>
    <mergeCell ref="BD8:BF8"/>
    <mergeCell ref="BG71:BG72"/>
    <mergeCell ref="BG83:BG84"/>
    <mergeCell ref="BG85:BG86"/>
    <mergeCell ref="BG103:BG104"/>
    <mergeCell ref="BG105:BG106"/>
    <mergeCell ref="BG107:BG108"/>
    <mergeCell ref="BG109:BG110"/>
    <mergeCell ref="BG111:BG112"/>
    <mergeCell ref="BG155:BG156"/>
    <mergeCell ref="BG157:BG158"/>
    <mergeCell ref="BG159:BG160"/>
    <mergeCell ref="BH71:BH72"/>
    <mergeCell ref="BH83:BH84"/>
    <mergeCell ref="BH85:BH86"/>
    <mergeCell ref="BH103:BH104"/>
    <mergeCell ref="BH105:BH106"/>
    <mergeCell ref="BH107:BH108"/>
    <mergeCell ref="BH109:BH110"/>
    <mergeCell ref="BH111:BH112"/>
    <mergeCell ref="A194:A219"/>
    <mergeCell ref="A221:A238"/>
    <mergeCell ref="A183:BC183"/>
    <mergeCell ref="A192:BC192"/>
    <mergeCell ref="F31:F32"/>
    <mergeCell ref="F33:F34"/>
    <mergeCell ref="D38:D39"/>
    <mergeCell ref="D196:D197"/>
    <mergeCell ref="B194:B219"/>
    <mergeCell ref="B221:B238"/>
    <mergeCell ref="A220:BC220"/>
    <mergeCell ref="A239:BC239"/>
    <mergeCell ref="B11:B34"/>
    <mergeCell ref="A35:BC35"/>
    <mergeCell ref="A60:BC60"/>
    <mergeCell ref="A66:BC66"/>
    <mergeCell ref="B67:B86"/>
    <mergeCell ref="A87:BC87"/>
    <mergeCell ref="B88:B101"/>
    <mergeCell ref="A102:BC102"/>
    <mergeCell ref="B103:B112"/>
    <mergeCell ref="A113:BC113"/>
    <mergeCell ref="B114:B131"/>
    <mergeCell ref="A132:BC132"/>
    <mergeCell ref="B133:B142"/>
    <mergeCell ref="A143:BC143"/>
    <mergeCell ref="B144:B151"/>
    <mergeCell ref="A152:BC152"/>
    <mergeCell ref="B153:B164"/>
    <mergeCell ref="B36:B51"/>
    <mergeCell ref="D36:D37"/>
    <mergeCell ref="F36:F37"/>
    <mergeCell ref="F218:F219"/>
    <mergeCell ref="E36:E37"/>
    <mergeCell ref="A71:A72"/>
    <mergeCell ref="A73:A74"/>
    <mergeCell ref="BI146:BI147"/>
    <mergeCell ref="BJ146:BJ147"/>
    <mergeCell ref="BK146:BK147"/>
    <mergeCell ref="C264:C265"/>
    <mergeCell ref="E264:E265"/>
    <mergeCell ref="F29:F30"/>
    <mergeCell ref="E19:E20"/>
    <mergeCell ref="F19:F20"/>
    <mergeCell ref="BH21:BH22"/>
    <mergeCell ref="BI13:BI14"/>
    <mergeCell ref="BJ13:BJ14"/>
    <mergeCell ref="BG27:BG28"/>
    <mergeCell ref="BH27:BH28"/>
    <mergeCell ref="BI27:BI28"/>
    <mergeCell ref="BG29:BG30"/>
    <mergeCell ref="BH29:BH30"/>
    <mergeCell ref="BI29:BI30"/>
    <mergeCell ref="BJ29:BJ30"/>
    <mergeCell ref="BI21:BI22"/>
    <mergeCell ref="BJ21:BJ22"/>
    <mergeCell ref="BG25:BG26"/>
    <mergeCell ref="BH25:BH26"/>
    <mergeCell ref="BI25:BI26"/>
    <mergeCell ref="BJ25:BJ26"/>
    <mergeCell ref="BD133:BD134"/>
    <mergeCell ref="BE133:BE134"/>
    <mergeCell ref="BF210:BF211"/>
    <mergeCell ref="BF133:BF134"/>
    <mergeCell ref="BG133:BG134"/>
    <mergeCell ref="BH133:BH134"/>
    <mergeCell ref="BI133:BI134"/>
    <mergeCell ref="BJ133:BJ134"/>
    <mergeCell ref="BH206:BH207"/>
    <mergeCell ref="BL159:BL160"/>
    <mergeCell ref="BG163:BG164"/>
    <mergeCell ref="BD153:BD154"/>
    <mergeCell ref="BE153:BE154"/>
    <mergeCell ref="BF153:BF154"/>
    <mergeCell ref="BG153:BG154"/>
    <mergeCell ref="C163:C164"/>
    <mergeCell ref="D163:D164"/>
    <mergeCell ref="E163:E164"/>
    <mergeCell ref="F163:F164"/>
    <mergeCell ref="BD163:BD164"/>
    <mergeCell ref="BE163:BE164"/>
    <mergeCell ref="BF163:BF164"/>
    <mergeCell ref="BH153:BH154"/>
    <mergeCell ref="BI153:BI154"/>
    <mergeCell ref="BJ153:BJ154"/>
    <mergeCell ref="BK153:BK154"/>
    <mergeCell ref="BK163:BK164"/>
    <mergeCell ref="C153:C154"/>
    <mergeCell ref="D153:D154"/>
    <mergeCell ref="BL153:BL154"/>
    <mergeCell ref="BK161:BK162"/>
    <mergeCell ref="C161:C162"/>
    <mergeCell ref="D161:D162"/>
    <mergeCell ref="E161:E162"/>
    <mergeCell ref="BK198:BK199"/>
    <mergeCell ref="BD161:BD162"/>
    <mergeCell ref="BE161:BE162"/>
    <mergeCell ref="BF161:BF162"/>
    <mergeCell ref="BK155:BK156"/>
    <mergeCell ref="BF159:BF160"/>
    <mergeCell ref="BH159:BH160"/>
    <mergeCell ref="BK221:BK222"/>
    <mergeCell ref="BK223:BK224"/>
    <mergeCell ref="BD218:BD219"/>
    <mergeCell ref="BE218:BE219"/>
    <mergeCell ref="BF218:BF219"/>
    <mergeCell ref="BG216:BG217"/>
    <mergeCell ref="BH216:BH217"/>
    <mergeCell ref="BI216:BI217"/>
    <mergeCell ref="BJ216:BJ217"/>
    <mergeCell ref="BG218:BG219"/>
    <mergeCell ref="BH218:BH219"/>
    <mergeCell ref="BI218:BI219"/>
    <mergeCell ref="BJ218:BJ219"/>
    <mergeCell ref="BD202:BD203"/>
    <mergeCell ref="BE202:BE203"/>
    <mergeCell ref="BF202:BF203"/>
    <mergeCell ref="BH223:BH224"/>
    <mergeCell ref="BK210:BK211"/>
    <mergeCell ref="BI206:BI207"/>
    <mergeCell ref="BJ206:BJ207"/>
    <mergeCell ref="BF214:BF215"/>
    <mergeCell ref="BG214:BG215"/>
    <mergeCell ref="BH214:BH215"/>
    <mergeCell ref="BI214:BI215"/>
    <mergeCell ref="BJ214:BJ215"/>
    <mergeCell ref="BD179:BD180"/>
    <mergeCell ref="BG210:BG211"/>
    <mergeCell ref="BH210:BH211"/>
    <mergeCell ref="BI210:BI211"/>
    <mergeCell ref="BJ210:BJ211"/>
    <mergeCell ref="BK208:BK209"/>
    <mergeCell ref="BK212:BK213"/>
    <mergeCell ref="BK214:BK215"/>
    <mergeCell ref="BK216:BK217"/>
    <mergeCell ref="BK218:BK219"/>
    <mergeCell ref="E202:E203"/>
    <mergeCell ref="F202:F203"/>
    <mergeCell ref="BH198:BH199"/>
    <mergeCell ref="BI198:BI199"/>
    <mergeCell ref="BJ198:BJ199"/>
    <mergeCell ref="BG202:BG203"/>
    <mergeCell ref="BH202:BH203"/>
    <mergeCell ref="BI202:BI203"/>
    <mergeCell ref="BJ202:BJ203"/>
    <mergeCell ref="E204:E205"/>
    <mergeCell ref="E208:E209"/>
    <mergeCell ref="F204:F205"/>
    <mergeCell ref="F208:F209"/>
    <mergeCell ref="F212:F213"/>
    <mergeCell ref="BD204:BD205"/>
    <mergeCell ref="BE204:BE205"/>
    <mergeCell ref="BF204:BF205"/>
    <mergeCell ref="BD208:BD209"/>
    <mergeCell ref="BE208:BE209"/>
    <mergeCell ref="BF208:BF209"/>
    <mergeCell ref="BD212:BD213"/>
    <mergeCell ref="BE212:BE213"/>
    <mergeCell ref="BL128:BL129"/>
    <mergeCell ref="BK200:BK201"/>
    <mergeCell ref="BK202:BK203"/>
    <mergeCell ref="BK204:BK205"/>
    <mergeCell ref="BK206:BK207"/>
    <mergeCell ref="BF206:BF207"/>
    <mergeCell ref="BG206:BG207"/>
    <mergeCell ref="BL202:BL203"/>
    <mergeCell ref="BL155:BL156"/>
    <mergeCell ref="C157:C158"/>
    <mergeCell ref="D157:D158"/>
    <mergeCell ref="E157:E158"/>
    <mergeCell ref="F157:F158"/>
    <mergeCell ref="BD157:BD158"/>
    <mergeCell ref="BE157:BE158"/>
    <mergeCell ref="BF157:BF158"/>
    <mergeCell ref="BH157:BH158"/>
    <mergeCell ref="BI157:BI158"/>
    <mergeCell ref="BJ157:BJ158"/>
    <mergeCell ref="BK157:BK158"/>
    <mergeCell ref="BL157:BL158"/>
    <mergeCell ref="BL163:BL164"/>
    <mergeCell ref="C159:C160"/>
    <mergeCell ref="D159:D160"/>
    <mergeCell ref="BK170:BK171"/>
    <mergeCell ref="C198:C199"/>
    <mergeCell ref="E198:E199"/>
    <mergeCell ref="F198:F199"/>
    <mergeCell ref="BD198:BD199"/>
    <mergeCell ref="BE198:BE199"/>
    <mergeCell ref="BK177:BK178"/>
    <mergeCell ref="BL177:BL178"/>
    <mergeCell ref="BE173:BE174"/>
    <mergeCell ref="BE179:BE180"/>
    <mergeCell ref="BF179:BF180"/>
    <mergeCell ref="BK179:BK180"/>
    <mergeCell ref="BL179:BL180"/>
    <mergeCell ref="BD177:BD178"/>
    <mergeCell ref="BE177:BE178"/>
    <mergeCell ref="BK181:BK182"/>
    <mergeCell ref="BK194:BK195"/>
    <mergeCell ref="BK196:BK197"/>
    <mergeCell ref="C155:C156"/>
    <mergeCell ref="D155:D156"/>
    <mergeCell ref="E155:E156"/>
    <mergeCell ref="F155:F156"/>
    <mergeCell ref="BD155:BD156"/>
    <mergeCell ref="BE155:BE156"/>
    <mergeCell ref="C85:C86"/>
    <mergeCell ref="D85:D86"/>
    <mergeCell ref="BK133:BK134"/>
    <mergeCell ref="BD141:BD142"/>
    <mergeCell ref="BE141:BE142"/>
    <mergeCell ref="BF141:BF142"/>
    <mergeCell ref="BF173:BF174"/>
    <mergeCell ref="BD175:BD176"/>
    <mergeCell ref="BE175:BE176"/>
    <mergeCell ref="BF175:BF176"/>
    <mergeCell ref="BL175:BL176"/>
    <mergeCell ref="BD118:BD119"/>
    <mergeCell ref="BD148:BD149"/>
    <mergeCell ref="BE148:BE149"/>
    <mergeCell ref="BF148:BF149"/>
    <mergeCell ref="BL135:BL136"/>
    <mergeCell ref="C208:C209"/>
    <mergeCell ref="D206:D207"/>
    <mergeCell ref="D208:D209"/>
    <mergeCell ref="C212:C213"/>
    <mergeCell ref="D212:D213"/>
    <mergeCell ref="BF198:BF199"/>
    <mergeCell ref="BG198:BG199"/>
    <mergeCell ref="BI155:BI156"/>
    <mergeCell ref="BJ155:BJ156"/>
    <mergeCell ref="BH163:BH164"/>
    <mergeCell ref="BI163:BI164"/>
    <mergeCell ref="BJ163:BJ164"/>
    <mergeCell ref="E159:E160"/>
    <mergeCell ref="F159:F160"/>
    <mergeCell ref="BD159:BD160"/>
    <mergeCell ref="BE159:BE160"/>
    <mergeCell ref="E212:E213"/>
    <mergeCell ref="C204:C205"/>
    <mergeCell ref="F206:F207"/>
    <mergeCell ref="BI159:BI160"/>
    <mergeCell ref="BJ159:BJ160"/>
    <mergeCell ref="BF155:BF156"/>
    <mergeCell ref="BH155:BH156"/>
    <mergeCell ref="E196:E197"/>
    <mergeCell ref="C202:C203"/>
    <mergeCell ref="BF170:BF171"/>
    <mergeCell ref="BD181:BD182"/>
    <mergeCell ref="BE181:BE182"/>
    <mergeCell ref="BF181:BF182"/>
    <mergeCell ref="F175:F176"/>
    <mergeCell ref="F173:F174"/>
    <mergeCell ref="BD173:BD174"/>
    <mergeCell ref="D198:D199"/>
    <mergeCell ref="D200:D201"/>
    <mergeCell ref="D204:D205"/>
    <mergeCell ref="F148:F149"/>
    <mergeCell ref="C83:C84"/>
    <mergeCell ref="C79:C80"/>
    <mergeCell ref="C81:C82"/>
    <mergeCell ref="C69:C70"/>
    <mergeCell ref="E85:E86"/>
    <mergeCell ref="F85:F86"/>
    <mergeCell ref="C177:C178"/>
    <mergeCell ref="D177:D178"/>
    <mergeCell ref="F177:F178"/>
    <mergeCell ref="C130:C131"/>
    <mergeCell ref="D130:D131"/>
    <mergeCell ref="E130:E131"/>
    <mergeCell ref="E181:E182"/>
    <mergeCell ref="F181:F182"/>
    <mergeCell ref="C184:C191"/>
    <mergeCell ref="D184:D191"/>
    <mergeCell ref="F184:F191"/>
    <mergeCell ref="F179:F180"/>
    <mergeCell ref="F107:F108"/>
    <mergeCell ref="F109:F110"/>
    <mergeCell ref="F128:F129"/>
    <mergeCell ref="E153:E154"/>
    <mergeCell ref="F153:F154"/>
    <mergeCell ref="F161:F162"/>
    <mergeCell ref="A165:BC165"/>
    <mergeCell ref="B166:B171"/>
    <mergeCell ref="B173:B182"/>
    <mergeCell ref="B184:B191"/>
    <mergeCell ref="C42:C43"/>
    <mergeCell ref="C44:C45"/>
    <mergeCell ref="C46:C47"/>
    <mergeCell ref="C48:C49"/>
    <mergeCell ref="C50:C51"/>
    <mergeCell ref="E77:E78"/>
    <mergeCell ref="D120:D121"/>
    <mergeCell ref="E120:E121"/>
    <mergeCell ref="C133:C134"/>
    <mergeCell ref="D133:D134"/>
    <mergeCell ref="E133:E134"/>
    <mergeCell ref="F133:F134"/>
    <mergeCell ref="E79:E80"/>
    <mergeCell ref="E81:E82"/>
    <mergeCell ref="E83:E84"/>
    <mergeCell ref="C98:C99"/>
    <mergeCell ref="D98:D99"/>
    <mergeCell ref="C100:C101"/>
    <mergeCell ref="D100:D101"/>
    <mergeCell ref="F118:F119"/>
    <mergeCell ref="F79:F80"/>
    <mergeCell ref="F81:F82"/>
    <mergeCell ref="F83:F84"/>
    <mergeCell ref="F69:F70"/>
    <mergeCell ref="E67:E68"/>
    <mergeCell ref="F67:F68"/>
    <mergeCell ref="C126:C127"/>
    <mergeCell ref="D126:D127"/>
    <mergeCell ref="E126:E127"/>
    <mergeCell ref="C33:C34"/>
    <mergeCell ref="C29:C30"/>
    <mergeCell ref="C181:C182"/>
    <mergeCell ref="D181:D182"/>
    <mergeCell ref="C31:C32"/>
    <mergeCell ref="C38:C39"/>
    <mergeCell ref="D29:D30"/>
    <mergeCell ref="D31:D32"/>
    <mergeCell ref="D33:D34"/>
    <mergeCell ref="E29:E32"/>
    <mergeCell ref="E33:E34"/>
    <mergeCell ref="C179:C180"/>
    <mergeCell ref="D179:D180"/>
    <mergeCell ref="C27:C28"/>
    <mergeCell ref="C141:C142"/>
    <mergeCell ref="D141:D142"/>
    <mergeCell ref="E141:E142"/>
    <mergeCell ref="D118:D119"/>
    <mergeCell ref="E173:E180"/>
    <mergeCell ref="C173:C174"/>
    <mergeCell ref="D173:D174"/>
    <mergeCell ref="D69:D70"/>
    <mergeCell ref="E69:E70"/>
    <mergeCell ref="D111:D112"/>
    <mergeCell ref="E111:E112"/>
    <mergeCell ref="D94:D95"/>
    <mergeCell ref="C103:C104"/>
    <mergeCell ref="C105:C106"/>
    <mergeCell ref="C107:C108"/>
    <mergeCell ref="C109:C110"/>
    <mergeCell ref="C67:C68"/>
    <mergeCell ref="D67:D68"/>
    <mergeCell ref="A67:A68"/>
    <mergeCell ref="A69:A70"/>
    <mergeCell ref="C71:C72"/>
    <mergeCell ref="D71:D72"/>
    <mergeCell ref="C144:C145"/>
    <mergeCell ref="D144:D145"/>
    <mergeCell ref="E144:E145"/>
    <mergeCell ref="C114:C115"/>
    <mergeCell ref="D114:D115"/>
    <mergeCell ref="E114:E115"/>
    <mergeCell ref="C11:C12"/>
    <mergeCell ref="D11:D12"/>
    <mergeCell ref="E11:E12"/>
    <mergeCell ref="E17:E18"/>
    <mergeCell ref="D107:D108"/>
    <mergeCell ref="E107:E108"/>
    <mergeCell ref="D109:D110"/>
    <mergeCell ref="E109:E110"/>
    <mergeCell ref="E116:E119"/>
    <mergeCell ref="C124:C125"/>
    <mergeCell ref="D124:D125"/>
    <mergeCell ref="C128:C129"/>
    <mergeCell ref="D128:D129"/>
    <mergeCell ref="E128:E129"/>
    <mergeCell ref="B52:B57"/>
    <mergeCell ref="D25:D26"/>
    <mergeCell ref="E25:E26"/>
    <mergeCell ref="C96:C97"/>
    <mergeCell ref="E71:E72"/>
    <mergeCell ref="C118:C119"/>
    <mergeCell ref="C120:C121"/>
    <mergeCell ref="C122:C123"/>
    <mergeCell ref="F11:F12"/>
    <mergeCell ref="BJ11:BJ12"/>
    <mergeCell ref="F15:F16"/>
    <mergeCell ref="D27:D28"/>
    <mergeCell ref="E27:E28"/>
    <mergeCell ref="F27:F28"/>
    <mergeCell ref="C17:C18"/>
    <mergeCell ref="D17:D18"/>
    <mergeCell ref="BD15:BD16"/>
    <mergeCell ref="BE15:BE16"/>
    <mergeCell ref="BF15:BF16"/>
    <mergeCell ref="BG15:BG16"/>
    <mergeCell ref="C19:C20"/>
    <mergeCell ref="D19:D20"/>
    <mergeCell ref="C237:C238"/>
    <mergeCell ref="D237:D238"/>
    <mergeCell ref="E237:E238"/>
    <mergeCell ref="F237:F238"/>
    <mergeCell ref="C216:C217"/>
    <mergeCell ref="E216:E217"/>
    <mergeCell ref="F216:F217"/>
    <mergeCell ref="D218:D219"/>
    <mergeCell ref="C218:C219"/>
    <mergeCell ref="D210:D211"/>
    <mergeCell ref="D214:D215"/>
    <mergeCell ref="F150:F151"/>
    <mergeCell ref="C194:C195"/>
    <mergeCell ref="D194:D195"/>
    <mergeCell ref="E194:E195"/>
    <mergeCell ref="F194:F195"/>
    <mergeCell ref="C206:C207"/>
    <mergeCell ref="E206:E207"/>
    <mergeCell ref="F17:F18"/>
    <mergeCell ref="C166:C167"/>
    <mergeCell ref="D166:D167"/>
    <mergeCell ref="E166:E167"/>
    <mergeCell ref="F166:F167"/>
    <mergeCell ref="C168:C169"/>
    <mergeCell ref="D168:D169"/>
    <mergeCell ref="E168:E169"/>
    <mergeCell ref="F168:F169"/>
    <mergeCell ref="C170:C171"/>
    <mergeCell ref="D170:D171"/>
    <mergeCell ref="E170:E171"/>
    <mergeCell ref="F170:F171"/>
    <mergeCell ref="BD166:BD167"/>
    <mergeCell ref="BE166:BE167"/>
    <mergeCell ref="BF166:BF167"/>
    <mergeCell ref="BD168:BD169"/>
    <mergeCell ref="BE168:BE169"/>
    <mergeCell ref="BF168:BF169"/>
    <mergeCell ref="BD170:BD171"/>
    <mergeCell ref="BE170:BE171"/>
    <mergeCell ref="BF130:BF131"/>
    <mergeCell ref="C111:C112"/>
    <mergeCell ref="C94:C95"/>
    <mergeCell ref="C73:C74"/>
    <mergeCell ref="F73:F74"/>
    <mergeCell ref="D103:D104"/>
    <mergeCell ref="E103:E104"/>
    <mergeCell ref="F103:F104"/>
    <mergeCell ref="D105:D106"/>
    <mergeCell ref="E105:E106"/>
    <mergeCell ref="F105:F106"/>
    <mergeCell ref="BF118:BF119"/>
    <mergeCell ref="BD120:BD121"/>
    <mergeCell ref="BE120:BE121"/>
    <mergeCell ref="BF120:BF121"/>
    <mergeCell ref="BD122:BD123"/>
    <mergeCell ref="BD146:BD147"/>
    <mergeCell ref="F120:F121"/>
    <mergeCell ref="BK130:BK131"/>
    <mergeCell ref="BD130:BD131"/>
    <mergeCell ref="BE130:BE131"/>
    <mergeCell ref="F114:F115"/>
    <mergeCell ref="BF144:BF145"/>
    <mergeCell ref="BF126:BF127"/>
    <mergeCell ref="BD128:BD129"/>
    <mergeCell ref="BE128:BE129"/>
    <mergeCell ref="BF128:BF129"/>
    <mergeCell ref="BK111:BK112"/>
    <mergeCell ref="BG135:BG136"/>
    <mergeCell ref="BH135:BH136"/>
    <mergeCell ref="BI135:BI136"/>
    <mergeCell ref="BD116:BD117"/>
    <mergeCell ref="BF177:BF178"/>
    <mergeCell ref="F71:F72"/>
    <mergeCell ref="D96:D97"/>
    <mergeCell ref="E96:E97"/>
    <mergeCell ref="F96:F97"/>
    <mergeCell ref="BK83:BK84"/>
    <mergeCell ref="BK159:BK160"/>
    <mergeCell ref="BE146:BE147"/>
    <mergeCell ref="BF146:BF147"/>
    <mergeCell ref="BG146:BG147"/>
    <mergeCell ref="BH146:BH147"/>
    <mergeCell ref="BD135:BD136"/>
    <mergeCell ref="BE135:BE136"/>
    <mergeCell ref="BJ135:BJ136"/>
    <mergeCell ref="BK135:BK136"/>
    <mergeCell ref="BF135:BF136"/>
    <mergeCell ref="BK137:BK138"/>
    <mergeCell ref="F130:F131"/>
    <mergeCell ref="F141:F142"/>
    <mergeCell ref="F144:F145"/>
    <mergeCell ref="BD144:BD145"/>
    <mergeCell ref="BE144:BE145"/>
    <mergeCell ref="BD83:BD84"/>
    <mergeCell ref="BE83:BE84"/>
    <mergeCell ref="BF83:BF84"/>
    <mergeCell ref="BD150:BD151"/>
    <mergeCell ref="BE150:BE151"/>
    <mergeCell ref="BF150:BF151"/>
    <mergeCell ref="F111:F112"/>
    <mergeCell ref="F94:F95"/>
    <mergeCell ref="BK166:BK167"/>
    <mergeCell ref="BK168:BK169"/>
    <mergeCell ref="BD69:BD70"/>
    <mergeCell ref="BE69:BE70"/>
    <mergeCell ref="BF69:BF70"/>
    <mergeCell ref="BG69:BG70"/>
    <mergeCell ref="BH69:BH70"/>
    <mergeCell ref="BH73:BH74"/>
    <mergeCell ref="BD103:BD104"/>
    <mergeCell ref="BH75:BH76"/>
    <mergeCell ref="BH77:BH78"/>
    <mergeCell ref="BH79:BH80"/>
    <mergeCell ref="BH88:BH89"/>
    <mergeCell ref="BD85:BD86"/>
    <mergeCell ref="BE85:BE86"/>
    <mergeCell ref="BF85:BF86"/>
    <mergeCell ref="BH96:BH97"/>
    <mergeCell ref="A8:A10"/>
    <mergeCell ref="B8:B10"/>
    <mergeCell ref="C8:C10"/>
    <mergeCell ref="D8:D10"/>
    <mergeCell ref="E8:E10"/>
    <mergeCell ref="F8:F10"/>
    <mergeCell ref="C15:C16"/>
    <mergeCell ref="D15:D16"/>
    <mergeCell ref="E15:E16"/>
    <mergeCell ref="C13:C14"/>
    <mergeCell ref="D13:D14"/>
    <mergeCell ref="F13:F14"/>
    <mergeCell ref="E13:E14"/>
    <mergeCell ref="BH19:BH20"/>
    <mergeCell ref="E38:E39"/>
    <mergeCell ref="F38:F39"/>
    <mergeCell ref="D73:D74"/>
    <mergeCell ref="BL9:BL10"/>
    <mergeCell ref="AF9:AI9"/>
    <mergeCell ref="AJ9:AM9"/>
    <mergeCell ref="AN9:AQ9"/>
    <mergeCell ref="AR9:AU9"/>
    <mergeCell ref="AV9:AY9"/>
    <mergeCell ref="H8:BC8"/>
    <mergeCell ref="H9:K9"/>
    <mergeCell ref="L9:O9"/>
    <mergeCell ref="BK15:BK16"/>
    <mergeCell ref="BL15:BL16"/>
    <mergeCell ref="G8:G10"/>
    <mergeCell ref="BK11:BK12"/>
    <mergeCell ref="BL11:BL12"/>
    <mergeCell ref="BK13:BK14"/>
    <mergeCell ref="AZ9:BC9"/>
    <mergeCell ref="BD9:BD10"/>
    <mergeCell ref="BE9:BE10"/>
    <mergeCell ref="BF9:BF10"/>
    <mergeCell ref="BG9:BJ9"/>
    <mergeCell ref="AB9:AE9"/>
    <mergeCell ref="P9:S9"/>
    <mergeCell ref="T9:W9"/>
    <mergeCell ref="X9:AA9"/>
    <mergeCell ref="BH15:BH16"/>
    <mergeCell ref="BI15:BI16"/>
    <mergeCell ref="BJ15:BJ16"/>
    <mergeCell ref="BK9:BK10"/>
    <mergeCell ref="BD17:BD18"/>
    <mergeCell ref="BE17:BE18"/>
    <mergeCell ref="BF17:BF18"/>
    <mergeCell ref="BG17:BG18"/>
    <mergeCell ref="BH17:BH18"/>
    <mergeCell ref="BI17:BI18"/>
    <mergeCell ref="BJ17:BJ18"/>
    <mergeCell ref="BK17:BK18"/>
    <mergeCell ref="BD11:BD12"/>
    <mergeCell ref="BE11:BE12"/>
    <mergeCell ref="BF11:BF12"/>
    <mergeCell ref="BG11:BG12"/>
    <mergeCell ref="BH11:BH12"/>
    <mergeCell ref="BI11:BI12"/>
    <mergeCell ref="BD13:BD14"/>
    <mergeCell ref="BE13:BE14"/>
    <mergeCell ref="BF13:BF14"/>
    <mergeCell ref="BG13:BG14"/>
    <mergeCell ref="BH13:BH14"/>
    <mergeCell ref="BG56:BG57"/>
    <mergeCell ref="BH56:BH57"/>
    <mergeCell ref="BI56:BI57"/>
    <mergeCell ref="BJ23:BJ24"/>
    <mergeCell ref="BK23:BK24"/>
    <mergeCell ref="BG33:BG34"/>
    <mergeCell ref="BH33:BH34"/>
    <mergeCell ref="BI33:BI34"/>
    <mergeCell ref="BJ33:BJ34"/>
    <mergeCell ref="BK33:BK34"/>
    <mergeCell ref="BJ27:BJ28"/>
    <mergeCell ref="BD27:BD28"/>
    <mergeCell ref="BD29:BD30"/>
    <mergeCell ref="BD31:BD32"/>
    <mergeCell ref="BD33:BD34"/>
    <mergeCell ref="BE27:BE28"/>
    <mergeCell ref="BE29:BE30"/>
    <mergeCell ref="BE31:BE32"/>
    <mergeCell ref="BF33:BF34"/>
    <mergeCell ref="BG31:BG32"/>
    <mergeCell ref="BH31:BH32"/>
    <mergeCell ref="BI31:BI32"/>
    <mergeCell ref="BG58:BG59"/>
    <mergeCell ref="BH58:BH59"/>
    <mergeCell ref="BK61:BK62"/>
    <mergeCell ref="BK63:BK64"/>
    <mergeCell ref="BK71:BK72"/>
    <mergeCell ref="BD71:BD72"/>
    <mergeCell ref="BE71:BE72"/>
    <mergeCell ref="BF71:BF72"/>
    <mergeCell ref="BK21:BK22"/>
    <mergeCell ref="BL21:BL22"/>
    <mergeCell ref="BD21:BD22"/>
    <mergeCell ref="BE21:BE22"/>
    <mergeCell ref="BF21:BF22"/>
    <mergeCell ref="BG21:BG22"/>
    <mergeCell ref="BG23:BG24"/>
    <mergeCell ref="BH23:BH24"/>
    <mergeCell ref="BI23:BI24"/>
    <mergeCell ref="BL25:BL26"/>
    <mergeCell ref="BG54:BG55"/>
    <mergeCell ref="BH40:BH41"/>
    <mergeCell ref="BI40:BI41"/>
    <mergeCell ref="BJ40:BJ41"/>
    <mergeCell ref="BK40:BK41"/>
    <mergeCell ref="BD54:BD55"/>
    <mergeCell ref="BJ58:BJ59"/>
    <mergeCell ref="BK52:BK53"/>
    <mergeCell ref="BK54:BK55"/>
    <mergeCell ref="BK56:BK57"/>
    <mergeCell ref="BK58:BK59"/>
    <mergeCell ref="BH54:BH55"/>
    <mergeCell ref="BI54:BI55"/>
    <mergeCell ref="BJ54:BJ55"/>
    <mergeCell ref="C21:C22"/>
    <mergeCell ref="D21:D22"/>
    <mergeCell ref="E21:E22"/>
    <mergeCell ref="F21:F22"/>
    <mergeCell ref="C40:C41"/>
    <mergeCell ref="D40:D41"/>
    <mergeCell ref="E40:E41"/>
    <mergeCell ref="F40:F41"/>
    <mergeCell ref="BH67:BH68"/>
    <mergeCell ref="BI67:BI68"/>
    <mergeCell ref="BJ67:BJ68"/>
    <mergeCell ref="BK67:BK68"/>
    <mergeCell ref="BL67:BL68"/>
    <mergeCell ref="F52:F53"/>
    <mergeCell ref="C52:C53"/>
    <mergeCell ref="E52:E53"/>
    <mergeCell ref="D52:D53"/>
    <mergeCell ref="D54:D55"/>
    <mergeCell ref="D56:D57"/>
    <mergeCell ref="F56:F57"/>
    <mergeCell ref="C25:C26"/>
    <mergeCell ref="BJ31:BJ32"/>
    <mergeCell ref="F25:F26"/>
    <mergeCell ref="E23:E24"/>
    <mergeCell ref="F23:F24"/>
    <mergeCell ref="BL23:BL24"/>
    <mergeCell ref="D63:D64"/>
    <mergeCell ref="E63:E64"/>
    <mergeCell ref="F63:F64"/>
    <mergeCell ref="BD23:BD24"/>
    <mergeCell ref="BE23:BE24"/>
    <mergeCell ref="BF23:BF24"/>
    <mergeCell ref="BL19:BL20"/>
    <mergeCell ref="BD19:BD20"/>
    <mergeCell ref="BE19:BE20"/>
    <mergeCell ref="BF19:BF20"/>
    <mergeCell ref="BG19:BG20"/>
    <mergeCell ref="BL40:BL41"/>
    <mergeCell ref="BD40:BD41"/>
    <mergeCell ref="BE40:BE41"/>
    <mergeCell ref="BF40:BF41"/>
    <mergeCell ref="BG40:BG41"/>
    <mergeCell ref="BL69:BL70"/>
    <mergeCell ref="BK69:BK70"/>
    <mergeCell ref="BJ69:BJ70"/>
    <mergeCell ref="BI69:BI70"/>
    <mergeCell ref="BI19:BI20"/>
    <mergeCell ref="BJ19:BJ20"/>
    <mergeCell ref="BK19:BK20"/>
    <mergeCell ref="BD67:BD68"/>
    <mergeCell ref="BE67:BE68"/>
    <mergeCell ref="BF67:BF68"/>
    <mergeCell ref="BG67:BG68"/>
    <mergeCell ref="BE33:BE34"/>
    <mergeCell ref="BF27:BF28"/>
    <mergeCell ref="BF29:BF30"/>
    <mergeCell ref="BF31:BF32"/>
    <mergeCell ref="BF56:BF57"/>
    <mergeCell ref="BE54:BE55"/>
    <mergeCell ref="BF54:BF55"/>
    <mergeCell ref="BD25:BD26"/>
    <mergeCell ref="BE25:BE26"/>
    <mergeCell ref="BF25:BF26"/>
    <mergeCell ref="BD56:BD57"/>
    <mergeCell ref="BL77:BL78"/>
    <mergeCell ref="BD77:BD78"/>
    <mergeCell ref="BE77:BE78"/>
    <mergeCell ref="BF77:BF78"/>
    <mergeCell ref="BG77:BG78"/>
    <mergeCell ref="C77:C78"/>
    <mergeCell ref="F77:F78"/>
    <mergeCell ref="BL73:BL74"/>
    <mergeCell ref="BD73:BD74"/>
    <mergeCell ref="BE73:BE74"/>
    <mergeCell ref="BF73:BF74"/>
    <mergeCell ref="BG73:BG74"/>
    <mergeCell ref="BL75:BL76"/>
    <mergeCell ref="BD75:BD76"/>
    <mergeCell ref="BE75:BE76"/>
    <mergeCell ref="BF75:BF76"/>
    <mergeCell ref="BG75:BG76"/>
    <mergeCell ref="BI73:BI74"/>
    <mergeCell ref="E75:E76"/>
    <mergeCell ref="BI75:BI76"/>
    <mergeCell ref="BJ75:BJ76"/>
    <mergeCell ref="BK75:BK76"/>
    <mergeCell ref="C75:C76"/>
    <mergeCell ref="F75:F76"/>
    <mergeCell ref="BI77:BI78"/>
    <mergeCell ref="BJ77:BJ78"/>
    <mergeCell ref="BK77:BK78"/>
    <mergeCell ref="BJ73:BJ74"/>
    <mergeCell ref="BK73:BK74"/>
    <mergeCell ref="E73:E74"/>
    <mergeCell ref="BI79:BI80"/>
    <mergeCell ref="BJ79:BJ80"/>
    <mergeCell ref="BK79:BK80"/>
    <mergeCell ref="BL79:BL80"/>
    <mergeCell ref="BD79:BD80"/>
    <mergeCell ref="BE79:BE80"/>
    <mergeCell ref="BF79:BF80"/>
    <mergeCell ref="BG79:BG80"/>
    <mergeCell ref="BH81:BH82"/>
    <mergeCell ref="BI81:BI82"/>
    <mergeCell ref="BJ81:BJ82"/>
    <mergeCell ref="BK81:BK82"/>
    <mergeCell ref="BL81:BL82"/>
    <mergeCell ref="BD81:BD82"/>
    <mergeCell ref="BE81:BE82"/>
    <mergeCell ref="BF81:BF82"/>
    <mergeCell ref="BG81:BG82"/>
    <mergeCell ref="BI88:BI89"/>
    <mergeCell ref="BJ88:BJ89"/>
    <mergeCell ref="BK88:BK89"/>
    <mergeCell ref="BL88:BL89"/>
    <mergeCell ref="BD88:BD89"/>
    <mergeCell ref="BE88:BE89"/>
    <mergeCell ref="BF88:BF89"/>
    <mergeCell ref="BG88:BG89"/>
    <mergeCell ref="C88:C89"/>
    <mergeCell ref="D88:D89"/>
    <mergeCell ref="E88:E89"/>
    <mergeCell ref="F88:F89"/>
    <mergeCell ref="BL92:BL93"/>
    <mergeCell ref="BD92:BD93"/>
    <mergeCell ref="BE92:BE93"/>
    <mergeCell ref="BF92:BF93"/>
    <mergeCell ref="BG92:BG93"/>
    <mergeCell ref="C92:C93"/>
    <mergeCell ref="D92:D93"/>
    <mergeCell ref="E92:E93"/>
    <mergeCell ref="F92:F93"/>
    <mergeCell ref="BK90:BK91"/>
    <mergeCell ref="BL90:BL91"/>
    <mergeCell ref="BD90:BD91"/>
    <mergeCell ref="BE90:BE91"/>
    <mergeCell ref="BF90:BF91"/>
    <mergeCell ref="BG90:BG91"/>
    <mergeCell ref="C90:C91"/>
    <mergeCell ref="D90:D91"/>
    <mergeCell ref="E90:E91"/>
    <mergeCell ref="F90:F91"/>
    <mergeCell ref="BH90:BH91"/>
    <mergeCell ref="BI90:BI91"/>
    <mergeCell ref="BJ90:BJ91"/>
    <mergeCell ref="BH92:BH93"/>
    <mergeCell ref="E100:E101"/>
    <mergeCell ref="BI96:BI97"/>
    <mergeCell ref="BJ96:BJ97"/>
    <mergeCell ref="BK96:BK97"/>
    <mergeCell ref="BL96:BL97"/>
    <mergeCell ref="BD96:BD97"/>
    <mergeCell ref="BE96:BE97"/>
    <mergeCell ref="BF96:BF97"/>
    <mergeCell ref="BG96:BG97"/>
    <mergeCell ref="BL98:BL99"/>
    <mergeCell ref="BH94:BH95"/>
    <mergeCell ref="BI94:BI95"/>
    <mergeCell ref="BJ94:BJ95"/>
    <mergeCell ref="BK94:BK95"/>
    <mergeCell ref="BL94:BL95"/>
    <mergeCell ref="BD94:BD95"/>
    <mergeCell ref="BE94:BE95"/>
    <mergeCell ref="BF94:BF95"/>
    <mergeCell ref="BG94:BG95"/>
    <mergeCell ref="F100:F101"/>
    <mergeCell ref="E94:E95"/>
    <mergeCell ref="BI92:BI93"/>
    <mergeCell ref="BJ92:BJ93"/>
    <mergeCell ref="BK92:BK93"/>
    <mergeCell ref="BH98:BH99"/>
    <mergeCell ref="BI98:BI99"/>
    <mergeCell ref="BJ98:BJ99"/>
    <mergeCell ref="BK98:BK99"/>
    <mergeCell ref="BD98:BD99"/>
    <mergeCell ref="BE98:BE99"/>
    <mergeCell ref="BF98:BF99"/>
    <mergeCell ref="BG98:BG99"/>
    <mergeCell ref="E98:E99"/>
    <mergeCell ref="F98:F99"/>
    <mergeCell ref="BG100:BG101"/>
    <mergeCell ref="BH100:BH101"/>
    <mergeCell ref="BI100:BI101"/>
    <mergeCell ref="BJ100:BJ101"/>
    <mergeCell ref="BK100:BK101"/>
    <mergeCell ref="BF116:BF117"/>
    <mergeCell ref="BL100:BL101"/>
    <mergeCell ref="C116:C117"/>
    <mergeCell ref="D116:D117"/>
    <mergeCell ref="F116:F117"/>
    <mergeCell ref="BG114:BG115"/>
    <mergeCell ref="BH114:BH115"/>
    <mergeCell ref="BI114:BI115"/>
    <mergeCell ref="BJ114:BJ115"/>
    <mergeCell ref="BK114:BK115"/>
    <mergeCell ref="BK116:BK117"/>
    <mergeCell ref="BD100:BD101"/>
    <mergeCell ref="BE100:BE101"/>
    <mergeCell ref="BF100:BF101"/>
    <mergeCell ref="BK103:BK104"/>
    <mergeCell ref="BK109:BK110"/>
    <mergeCell ref="BE116:BE117"/>
    <mergeCell ref="BD109:BD110"/>
    <mergeCell ref="BE109:BE110"/>
    <mergeCell ref="BF109:BF110"/>
    <mergeCell ref="BD111:BD112"/>
    <mergeCell ref="BE111:BE112"/>
    <mergeCell ref="BH126:BH127"/>
    <mergeCell ref="BI126:BI127"/>
    <mergeCell ref="BJ126:BJ127"/>
    <mergeCell ref="BK126:BK127"/>
    <mergeCell ref="BD126:BD127"/>
    <mergeCell ref="BE126:BE127"/>
    <mergeCell ref="D122:D123"/>
    <mergeCell ref="E122:E123"/>
    <mergeCell ref="F122:F123"/>
    <mergeCell ref="BG128:BG129"/>
    <mergeCell ref="BH128:BH129"/>
    <mergeCell ref="BI128:BI129"/>
    <mergeCell ref="BK122:BK123"/>
    <mergeCell ref="BE122:BE123"/>
    <mergeCell ref="BE103:BE104"/>
    <mergeCell ref="BF103:BF104"/>
    <mergeCell ref="BK105:BK106"/>
    <mergeCell ref="BD105:BD106"/>
    <mergeCell ref="BE105:BE106"/>
    <mergeCell ref="BF105:BF106"/>
    <mergeCell ref="BK107:BK108"/>
    <mergeCell ref="BD107:BD108"/>
    <mergeCell ref="BE107:BE108"/>
    <mergeCell ref="BF107:BF108"/>
    <mergeCell ref="BK118:BK119"/>
    <mergeCell ref="BK120:BK121"/>
    <mergeCell ref="BD114:BD115"/>
    <mergeCell ref="BE114:BE115"/>
    <mergeCell ref="BF114:BF115"/>
    <mergeCell ref="BF122:BF123"/>
    <mergeCell ref="BF111:BF112"/>
    <mergeCell ref="BE118:BE119"/>
    <mergeCell ref="D139:D140"/>
    <mergeCell ref="E139:E140"/>
    <mergeCell ref="F139:F140"/>
    <mergeCell ref="C135:C136"/>
    <mergeCell ref="D135:D136"/>
    <mergeCell ref="E135:E136"/>
    <mergeCell ref="F135:F136"/>
    <mergeCell ref="BG137:BG138"/>
    <mergeCell ref="BH137:BH138"/>
    <mergeCell ref="BI137:BI138"/>
    <mergeCell ref="BJ137:BJ138"/>
    <mergeCell ref="BD137:BD138"/>
    <mergeCell ref="BE137:BE138"/>
    <mergeCell ref="BF137:BF138"/>
    <mergeCell ref="BJ139:BJ140"/>
    <mergeCell ref="BK139:BK140"/>
    <mergeCell ref="BL124:BL125"/>
    <mergeCell ref="F126:F127"/>
    <mergeCell ref="BG124:BG125"/>
    <mergeCell ref="BH124:BH125"/>
    <mergeCell ref="BI124:BI125"/>
    <mergeCell ref="BJ124:BJ125"/>
    <mergeCell ref="BK124:BK125"/>
    <mergeCell ref="BL126:BL127"/>
    <mergeCell ref="BD124:BD125"/>
    <mergeCell ref="BE124:BE125"/>
    <mergeCell ref="BF124:BF125"/>
    <mergeCell ref="BJ128:BJ129"/>
    <mergeCell ref="BK128:BK129"/>
    <mergeCell ref="E124:E125"/>
    <mergeCell ref="F124:F125"/>
    <mergeCell ref="BG126:BG127"/>
    <mergeCell ref="BL146:BL147"/>
    <mergeCell ref="C148:C149"/>
    <mergeCell ref="D148:D149"/>
    <mergeCell ref="E148:E149"/>
    <mergeCell ref="C137:C138"/>
    <mergeCell ref="D137:D138"/>
    <mergeCell ref="E137:E138"/>
    <mergeCell ref="F137:F138"/>
    <mergeCell ref="BG148:BG149"/>
    <mergeCell ref="BH148:BH149"/>
    <mergeCell ref="BI148:BI149"/>
    <mergeCell ref="BJ148:BJ149"/>
    <mergeCell ref="BK148:BK149"/>
    <mergeCell ref="BL148:BL149"/>
    <mergeCell ref="D146:D147"/>
    <mergeCell ref="E146:E147"/>
    <mergeCell ref="BL139:BL140"/>
    <mergeCell ref="BD139:BD140"/>
    <mergeCell ref="BE139:BE140"/>
    <mergeCell ref="BF139:BF140"/>
    <mergeCell ref="BG139:BG140"/>
    <mergeCell ref="BH139:BH140"/>
    <mergeCell ref="BI139:BI140"/>
    <mergeCell ref="BG144:BG145"/>
    <mergeCell ref="BH144:BH145"/>
    <mergeCell ref="BI144:BI145"/>
    <mergeCell ref="BJ144:BJ145"/>
    <mergeCell ref="BK144:BK145"/>
    <mergeCell ref="BL144:BL145"/>
    <mergeCell ref="C146:C147"/>
    <mergeCell ref="BL137:BL138"/>
    <mergeCell ref="C139:C140"/>
    <mergeCell ref="BH188:BH189"/>
    <mergeCell ref="BI188:BI189"/>
    <mergeCell ref="BK186:BK187"/>
    <mergeCell ref="BL186:BL187"/>
    <mergeCell ref="BH184:BH185"/>
    <mergeCell ref="BI184:BI185"/>
    <mergeCell ref="BJ184:BJ185"/>
    <mergeCell ref="BH186:BH187"/>
    <mergeCell ref="BK184:BK185"/>
    <mergeCell ref="BL184:BL185"/>
    <mergeCell ref="E186:E187"/>
    <mergeCell ref="BD186:BD187"/>
    <mergeCell ref="BE186:BE187"/>
    <mergeCell ref="BF186:BF187"/>
    <mergeCell ref="BG186:BG187"/>
    <mergeCell ref="BF184:BF185"/>
    <mergeCell ref="BG184:BG185"/>
    <mergeCell ref="E184:E185"/>
    <mergeCell ref="BD184:BD185"/>
    <mergeCell ref="BE184:BE185"/>
    <mergeCell ref="BI186:BI187"/>
    <mergeCell ref="BJ186:BJ187"/>
    <mergeCell ref="BH200:BH201"/>
    <mergeCell ref="BI200:BI201"/>
    <mergeCell ref="BL150:BL151"/>
    <mergeCell ref="F146:F147"/>
    <mergeCell ref="BK141:BK142"/>
    <mergeCell ref="C150:C151"/>
    <mergeCell ref="D150:D151"/>
    <mergeCell ref="E150:E151"/>
    <mergeCell ref="BG150:BG151"/>
    <mergeCell ref="BH150:BH151"/>
    <mergeCell ref="BI150:BI151"/>
    <mergeCell ref="BJ150:BJ151"/>
    <mergeCell ref="BK150:BK151"/>
    <mergeCell ref="BK173:BK174"/>
    <mergeCell ref="BL173:BL174"/>
    <mergeCell ref="C175:C176"/>
    <mergeCell ref="D175:D176"/>
    <mergeCell ref="BK175:BK176"/>
    <mergeCell ref="BH196:BH197"/>
    <mergeCell ref="BI196:BI197"/>
    <mergeCell ref="BJ196:BJ197"/>
    <mergeCell ref="BK190:BK191"/>
    <mergeCell ref="BL190:BL191"/>
    <mergeCell ref="BK188:BK189"/>
    <mergeCell ref="BL188:BL189"/>
    <mergeCell ref="E190:E191"/>
    <mergeCell ref="BD190:BD191"/>
    <mergeCell ref="BE190:BE191"/>
    <mergeCell ref="BF190:BF191"/>
    <mergeCell ref="BG190:BG191"/>
    <mergeCell ref="BF188:BF189"/>
    <mergeCell ref="BG188:BG189"/>
    <mergeCell ref="BH221:BH222"/>
    <mergeCell ref="BI221:BI222"/>
    <mergeCell ref="BJ188:BJ189"/>
    <mergeCell ref="E188:E189"/>
    <mergeCell ref="BH190:BH191"/>
    <mergeCell ref="BI190:BI191"/>
    <mergeCell ref="BJ190:BJ191"/>
    <mergeCell ref="BD188:BD189"/>
    <mergeCell ref="BE188:BE189"/>
    <mergeCell ref="BD206:BD207"/>
    <mergeCell ref="BE206:BE207"/>
    <mergeCell ref="C200:C201"/>
    <mergeCell ref="E200:E201"/>
    <mergeCell ref="F200:F201"/>
    <mergeCell ref="BD200:BD201"/>
    <mergeCell ref="BE200:BE201"/>
    <mergeCell ref="BG194:BG195"/>
    <mergeCell ref="BH194:BH195"/>
    <mergeCell ref="BI194:BI195"/>
    <mergeCell ref="BJ194:BJ195"/>
    <mergeCell ref="C196:C197"/>
    <mergeCell ref="F196:F197"/>
    <mergeCell ref="BD196:BD197"/>
    <mergeCell ref="BE196:BE197"/>
    <mergeCell ref="BF196:BF197"/>
    <mergeCell ref="BG196:BG197"/>
    <mergeCell ref="D202:D203"/>
    <mergeCell ref="BD194:BD195"/>
    <mergeCell ref="BE194:BE195"/>
    <mergeCell ref="BF194:BF195"/>
    <mergeCell ref="BF200:BF201"/>
    <mergeCell ref="BG200:BG201"/>
    <mergeCell ref="BE214:BE215"/>
    <mergeCell ref="C223:C224"/>
    <mergeCell ref="D223:D224"/>
    <mergeCell ref="F223:F224"/>
    <mergeCell ref="BD223:BD224"/>
    <mergeCell ref="BE223:BE224"/>
    <mergeCell ref="BF223:BF224"/>
    <mergeCell ref="BG223:BG224"/>
    <mergeCell ref="C210:C211"/>
    <mergeCell ref="E210:E211"/>
    <mergeCell ref="F210:F211"/>
    <mergeCell ref="BD210:BD211"/>
    <mergeCell ref="BE210:BE211"/>
    <mergeCell ref="BD221:BD222"/>
    <mergeCell ref="BE221:BE222"/>
    <mergeCell ref="BF221:BF222"/>
    <mergeCell ref="BG221:BG222"/>
    <mergeCell ref="C221:C222"/>
    <mergeCell ref="D221:D222"/>
    <mergeCell ref="F221:F222"/>
    <mergeCell ref="E221:E228"/>
    <mergeCell ref="BF212:BF213"/>
    <mergeCell ref="BD216:BD217"/>
    <mergeCell ref="BE216:BE217"/>
    <mergeCell ref="BF216:BF217"/>
    <mergeCell ref="BE227:BE228"/>
    <mergeCell ref="BF227:BF228"/>
    <mergeCell ref="BG227:BG228"/>
    <mergeCell ref="E218:E219"/>
    <mergeCell ref="C214:C215"/>
    <mergeCell ref="E214:E215"/>
    <mergeCell ref="F214:F215"/>
    <mergeCell ref="B58:B59"/>
    <mergeCell ref="C58:C59"/>
    <mergeCell ref="B61:B62"/>
    <mergeCell ref="B63:B64"/>
    <mergeCell ref="C61:C62"/>
    <mergeCell ref="BK229:BK230"/>
    <mergeCell ref="BK227:BK228"/>
    <mergeCell ref="BK225:BK226"/>
    <mergeCell ref="BK231:BK232"/>
    <mergeCell ref="BK233:BK234"/>
    <mergeCell ref="BJ63:BJ64"/>
    <mergeCell ref="BJ227:BJ228"/>
    <mergeCell ref="C229:C230"/>
    <mergeCell ref="D229:D230"/>
    <mergeCell ref="E229:E230"/>
    <mergeCell ref="F229:F230"/>
    <mergeCell ref="BD229:BD230"/>
    <mergeCell ref="BE229:BE230"/>
    <mergeCell ref="BF229:BF230"/>
    <mergeCell ref="C227:C228"/>
    <mergeCell ref="D227:D228"/>
    <mergeCell ref="F227:F228"/>
    <mergeCell ref="BD227:BD228"/>
    <mergeCell ref="D58:D59"/>
    <mergeCell ref="BD58:BD59"/>
    <mergeCell ref="BE58:BE59"/>
    <mergeCell ref="BF58:BF59"/>
    <mergeCell ref="E58:E59"/>
    <mergeCell ref="F58:F59"/>
    <mergeCell ref="BG63:BG64"/>
    <mergeCell ref="BJ221:BJ222"/>
    <mergeCell ref="BI223:BI224"/>
    <mergeCell ref="BK235:BK236"/>
    <mergeCell ref="BK237:BK238"/>
    <mergeCell ref="BD237:BD238"/>
    <mergeCell ref="BE237:BE238"/>
    <mergeCell ref="BF237:BF238"/>
    <mergeCell ref="BE235:BE236"/>
    <mergeCell ref="BF235:BF236"/>
    <mergeCell ref="BG235:BG236"/>
    <mergeCell ref="BH235:BH236"/>
    <mergeCell ref="BI235:BI236"/>
    <mergeCell ref="BJ235:BJ236"/>
    <mergeCell ref="BG229:BG230"/>
    <mergeCell ref="BD235:BD236"/>
    <mergeCell ref="BF233:BF234"/>
    <mergeCell ref="BG233:BG234"/>
    <mergeCell ref="BH233:BH234"/>
    <mergeCell ref="BI233:BI234"/>
    <mergeCell ref="BJ233:BJ234"/>
    <mergeCell ref="BJ229:BJ230"/>
    <mergeCell ref="BH229:BH230"/>
    <mergeCell ref="BI229:BI230"/>
    <mergeCell ref="BD233:BD234"/>
    <mergeCell ref="BE233:BE234"/>
    <mergeCell ref="BE231:BE232"/>
    <mergeCell ref="BF231:BF232"/>
    <mergeCell ref="BG231:BG232"/>
    <mergeCell ref="BH231:BH232"/>
    <mergeCell ref="BI231:BI232"/>
    <mergeCell ref="BJ231:BJ232"/>
    <mergeCell ref="BD231:BD232"/>
    <mergeCell ref="C255:D255"/>
    <mergeCell ref="C257:D258"/>
    <mergeCell ref="C254:E254"/>
    <mergeCell ref="BL264:BL265"/>
    <mergeCell ref="BD264:BD265"/>
    <mergeCell ref="BE264:BE265"/>
    <mergeCell ref="BF264:BF265"/>
    <mergeCell ref="BK264:BK265"/>
    <mergeCell ref="BG264:BG265"/>
    <mergeCell ref="BH264:BH265"/>
    <mergeCell ref="BI264:BI265"/>
    <mergeCell ref="BJ264:BJ265"/>
    <mergeCell ref="BD262:BD263"/>
    <mergeCell ref="BE262:BE263"/>
    <mergeCell ref="BF262:BF263"/>
    <mergeCell ref="BG262:BJ262"/>
    <mergeCell ref="BL262:BL263"/>
    <mergeCell ref="D261:D263"/>
    <mergeCell ref="E261:E263"/>
    <mergeCell ref="F261:F263"/>
    <mergeCell ref="G261:G263"/>
    <mergeCell ref="F264:F265"/>
    <mergeCell ref="C261:C263"/>
    <mergeCell ref="C259:E259"/>
    <mergeCell ref="C260:E260"/>
    <mergeCell ref="U261:X261"/>
    <mergeCell ref="C23:C24"/>
    <mergeCell ref="D23:D24"/>
    <mergeCell ref="C63:C64"/>
    <mergeCell ref="F54:F55"/>
    <mergeCell ref="BD61:BD62"/>
    <mergeCell ref="BD63:BD64"/>
    <mergeCell ref="BE61:BE62"/>
    <mergeCell ref="BF61:BF62"/>
    <mergeCell ref="E61:E62"/>
    <mergeCell ref="D61:D62"/>
    <mergeCell ref="F61:F62"/>
    <mergeCell ref="BE63:BE64"/>
    <mergeCell ref="BF63:BF64"/>
    <mergeCell ref="BI58:BI59"/>
    <mergeCell ref="BK31:BK32"/>
    <mergeCell ref="BK25:BK26"/>
    <mergeCell ref="BK27:BK28"/>
    <mergeCell ref="BK29:BK30"/>
    <mergeCell ref="BH63:BH64"/>
    <mergeCell ref="BI63:BI64"/>
    <mergeCell ref="BJ56:BJ57"/>
    <mergeCell ref="BG52:BG53"/>
    <mergeCell ref="BH52:BH53"/>
    <mergeCell ref="BI52:BI53"/>
    <mergeCell ref="BJ52:BJ53"/>
    <mergeCell ref="BD52:BD53"/>
    <mergeCell ref="BE52:BE53"/>
    <mergeCell ref="BF52:BF53"/>
    <mergeCell ref="BG61:BG62"/>
    <mergeCell ref="BH61:BH62"/>
    <mergeCell ref="BI61:BI62"/>
    <mergeCell ref="BJ61:BJ62"/>
    <mergeCell ref="C235:C236"/>
    <mergeCell ref="D235:D236"/>
    <mergeCell ref="E235:E236"/>
    <mergeCell ref="F235:F236"/>
    <mergeCell ref="C233:C234"/>
    <mergeCell ref="BE56:BE57"/>
    <mergeCell ref="C54:C55"/>
    <mergeCell ref="E54:E55"/>
    <mergeCell ref="C56:C57"/>
    <mergeCell ref="E56:E57"/>
    <mergeCell ref="BH227:BH228"/>
    <mergeCell ref="BI227:BI228"/>
    <mergeCell ref="BJ223:BJ224"/>
    <mergeCell ref="BH225:BH226"/>
    <mergeCell ref="BI225:BI226"/>
    <mergeCell ref="BJ225:BJ226"/>
    <mergeCell ref="C225:C226"/>
    <mergeCell ref="D225:D226"/>
    <mergeCell ref="F225:F226"/>
    <mergeCell ref="BD225:BD226"/>
    <mergeCell ref="BE225:BE226"/>
    <mergeCell ref="BF225:BF226"/>
    <mergeCell ref="BG225:BG226"/>
    <mergeCell ref="D233:D234"/>
    <mergeCell ref="E233:E234"/>
    <mergeCell ref="F233:F234"/>
    <mergeCell ref="C231:C232"/>
    <mergeCell ref="D231:D232"/>
    <mergeCell ref="E231:E232"/>
    <mergeCell ref="F231:F232"/>
    <mergeCell ref="BJ200:BJ201"/>
    <mergeCell ref="BD214:BD215"/>
  </mergeCells>
  <phoneticPr fontId="38" type="noConversion"/>
  <pageMargins left="0.19685039370078741" right="0.19685039370078741" top="0.35433070866141736" bottom="0.39370078740157483" header="0.31496062992125984" footer="0.31496062992125984"/>
  <pageSetup scale="33" fitToHeight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479D-0D8D-4F3F-BC56-2C77D87A42AC}">
  <dimension ref="A1:D26"/>
  <sheetViews>
    <sheetView showGridLines="0" zoomScale="80" zoomScaleNormal="80" workbookViewId="0">
      <selection activeCell="C40" sqref="C40"/>
    </sheetView>
  </sheetViews>
  <sheetFormatPr baseColWidth="10" defaultRowHeight="13" x14ac:dyDescent="0.3"/>
  <cols>
    <col min="1" max="1" width="85.5" customWidth="1"/>
    <col min="2" max="4" width="22" style="1" customWidth="1"/>
  </cols>
  <sheetData>
    <row r="1" spans="1:4" ht="42" x14ac:dyDescent="0.3">
      <c r="A1" s="17" t="s">
        <v>59</v>
      </c>
      <c r="B1" s="18" t="s">
        <v>61</v>
      </c>
      <c r="C1" s="18" t="s">
        <v>60</v>
      </c>
      <c r="D1" s="18" t="s">
        <v>62</v>
      </c>
    </row>
    <row r="2" spans="1:4" ht="21" hidden="1" x14ac:dyDescent="0.3">
      <c r="A2" s="5" t="s">
        <v>243</v>
      </c>
      <c r="B2" s="13">
        <f>+' 2024 Control'!BD35</f>
        <v>27</v>
      </c>
      <c r="C2" s="13">
        <f>+' 2024 Control'!BE35</f>
        <v>0</v>
      </c>
      <c r="D2" s="14">
        <f>+C2/B2</f>
        <v>0</v>
      </c>
    </row>
    <row r="3" spans="1:4" ht="21" hidden="1" x14ac:dyDescent="0.3">
      <c r="A3" s="6" t="s">
        <v>139</v>
      </c>
      <c r="B3" s="13">
        <f>+' 2024 Control'!BD60</f>
        <v>38</v>
      </c>
      <c r="C3" s="13">
        <f>+' 2024 Control'!BE60</f>
        <v>0</v>
      </c>
      <c r="D3" s="14">
        <f t="shared" ref="D3:D22" si="0">+C3/B3</f>
        <v>0</v>
      </c>
    </row>
    <row r="4" spans="1:4" ht="21" hidden="1" x14ac:dyDescent="0.3">
      <c r="A4" s="7" t="s">
        <v>140</v>
      </c>
      <c r="B4" s="13">
        <f>+' 2024 Control'!BD65</f>
        <v>2</v>
      </c>
      <c r="C4" s="13">
        <f>+' 2024 Control'!BE65</f>
        <v>0</v>
      </c>
      <c r="D4" s="14">
        <f t="shared" si="0"/>
        <v>0</v>
      </c>
    </row>
    <row r="5" spans="1:4" ht="21" hidden="1" x14ac:dyDescent="0.3">
      <c r="A5" s="9" t="s">
        <v>144</v>
      </c>
      <c r="B5" s="13">
        <f>+' 2024 Control'!BD84</f>
        <v>0</v>
      </c>
      <c r="C5" s="13">
        <f>+' 2024 Control'!BE84</f>
        <v>0</v>
      </c>
      <c r="D5" s="14">
        <v>0</v>
      </c>
    </row>
    <row r="6" spans="1:4" ht="21" x14ac:dyDescent="0.3">
      <c r="A6" s="2" t="s">
        <v>74</v>
      </c>
      <c r="B6" s="13">
        <f>+' 2024 Control'!BD87</f>
        <v>84</v>
      </c>
      <c r="C6" s="13">
        <f>+' 2024 Control'!BE87</f>
        <v>0</v>
      </c>
      <c r="D6" s="14">
        <f t="shared" si="0"/>
        <v>0</v>
      </c>
    </row>
    <row r="7" spans="1:4" ht="21" hidden="1" x14ac:dyDescent="0.3">
      <c r="A7" s="8" t="s">
        <v>144</v>
      </c>
      <c r="B7" s="13">
        <f>+' 2024 Control'!BD87</f>
        <v>84</v>
      </c>
      <c r="C7" s="13">
        <f>+' 2024 Control'!BE87</f>
        <v>0</v>
      </c>
      <c r="D7" s="14">
        <f t="shared" si="0"/>
        <v>0</v>
      </c>
    </row>
    <row r="8" spans="1:4" ht="21" hidden="1" x14ac:dyDescent="0.3">
      <c r="A8" s="9" t="s">
        <v>238</v>
      </c>
      <c r="B8" s="13">
        <f>+' 2024 Control'!BD102</f>
        <v>51</v>
      </c>
      <c r="C8" s="13">
        <f>+' 2024 Control'!BE102</f>
        <v>0</v>
      </c>
      <c r="D8" s="14">
        <f t="shared" si="0"/>
        <v>0</v>
      </c>
    </row>
    <row r="9" spans="1:4" ht="21" hidden="1" x14ac:dyDescent="0.3">
      <c r="A9" s="9" t="s">
        <v>145</v>
      </c>
      <c r="B9" s="13">
        <f>+' 2024 Control'!BD113</f>
        <v>24</v>
      </c>
      <c r="C9" s="13">
        <f>+' 2024 Control'!BE113</f>
        <v>0</v>
      </c>
      <c r="D9" s="14">
        <f t="shared" si="0"/>
        <v>0</v>
      </c>
    </row>
    <row r="10" spans="1:4" ht="21" hidden="1" x14ac:dyDescent="0.3">
      <c r="A10" s="9" t="s">
        <v>237</v>
      </c>
      <c r="B10" s="13">
        <f>+' 2024 Control'!BD132</f>
        <v>25</v>
      </c>
      <c r="C10" s="13">
        <f>+' 2024 Control'!BE132</f>
        <v>0</v>
      </c>
      <c r="D10" s="14">
        <f t="shared" si="0"/>
        <v>0</v>
      </c>
    </row>
    <row r="11" spans="1:4" ht="21" hidden="1" x14ac:dyDescent="0.3">
      <c r="A11" s="9" t="s">
        <v>236</v>
      </c>
      <c r="B11" s="15">
        <f>+' 2024 Control'!BD143</f>
        <v>18</v>
      </c>
      <c r="C11" s="15">
        <f>+' 2024 Control'!BE143</f>
        <v>0</v>
      </c>
      <c r="D11" s="14">
        <f t="shared" si="0"/>
        <v>0</v>
      </c>
    </row>
    <row r="12" spans="1:4" ht="21" hidden="1" x14ac:dyDescent="0.3">
      <c r="A12" s="9" t="s">
        <v>170</v>
      </c>
      <c r="B12" s="13">
        <f>+' 2024 Control'!BD152</f>
        <v>17</v>
      </c>
      <c r="C12" s="13">
        <f>+' 2024 Control'!BE152</f>
        <v>0</v>
      </c>
      <c r="D12" s="14">
        <f t="shared" si="0"/>
        <v>0</v>
      </c>
    </row>
    <row r="13" spans="1:4" ht="21" hidden="1" x14ac:dyDescent="0.3">
      <c r="A13" s="9" t="s">
        <v>239</v>
      </c>
      <c r="B13" s="16">
        <f>+' 2024 Control'!BD165</f>
        <v>26</v>
      </c>
      <c r="C13" s="16">
        <f>+' 2024 Control'!BE165</f>
        <v>0</v>
      </c>
      <c r="D13" s="14">
        <f t="shared" si="0"/>
        <v>0</v>
      </c>
    </row>
    <row r="14" spans="1:4" ht="21" hidden="1" x14ac:dyDescent="0.3">
      <c r="A14" s="9" t="s">
        <v>178</v>
      </c>
      <c r="B14" s="13">
        <f>+' 2024 Control'!BD172</f>
        <v>3</v>
      </c>
      <c r="C14" s="13">
        <f>+' 2024 Control'!BE172</f>
        <v>0</v>
      </c>
      <c r="D14" s="14">
        <f t="shared" si="0"/>
        <v>0</v>
      </c>
    </row>
    <row r="15" spans="1:4" ht="27" hidden="1" customHeight="1" x14ac:dyDescent="0.3">
      <c r="A15" s="5" t="s">
        <v>84</v>
      </c>
      <c r="B15" s="13">
        <f>+' 2024 Control'!BD183</f>
        <v>17</v>
      </c>
      <c r="C15" s="13">
        <f>+' 2024 Control'!BE183</f>
        <v>0</v>
      </c>
      <c r="D15" s="14">
        <f t="shared" si="0"/>
        <v>0</v>
      </c>
    </row>
    <row r="16" spans="1:4" ht="21" hidden="1" x14ac:dyDescent="0.3">
      <c r="A16" s="5" t="s">
        <v>240</v>
      </c>
      <c r="B16" s="13">
        <f>+' 2024 Control'!BD192</f>
        <v>4</v>
      </c>
      <c r="C16" s="13">
        <f>+' 2024 Control'!BE192</f>
        <v>0</v>
      </c>
      <c r="D16" s="14">
        <f t="shared" si="0"/>
        <v>0</v>
      </c>
    </row>
    <row r="17" spans="1:4" ht="21" x14ac:dyDescent="0.3">
      <c r="A17" s="3" t="s">
        <v>235</v>
      </c>
      <c r="B17" s="13">
        <f>+' 2024 Control'!BD193</f>
        <v>244</v>
      </c>
      <c r="C17" s="13">
        <f>+' 2024 Control'!BE193</f>
        <v>0</v>
      </c>
      <c r="D17" s="14">
        <f t="shared" si="0"/>
        <v>0</v>
      </c>
    </row>
    <row r="18" spans="1:4" ht="21" hidden="1" x14ac:dyDescent="0.3">
      <c r="A18" s="9" t="s">
        <v>234</v>
      </c>
      <c r="B18" s="13" t="e">
        <f>+' 2024 Control'!#REF!</f>
        <v>#REF!</v>
      </c>
      <c r="C18" s="13" t="e">
        <f>+' 2024 Control'!#REF!</f>
        <v>#REF!</v>
      </c>
      <c r="D18" s="14" t="e">
        <f t="shared" si="0"/>
        <v>#REF!</v>
      </c>
    </row>
    <row r="19" spans="1:4" ht="21" hidden="1" x14ac:dyDescent="0.3">
      <c r="A19" s="9" t="s">
        <v>21</v>
      </c>
      <c r="B19" s="13" t="e">
        <f>+' 2024 Control'!#REF!</f>
        <v>#REF!</v>
      </c>
      <c r="C19" s="13" t="e">
        <f>+' 2024 Control'!#REF!</f>
        <v>#REF!</v>
      </c>
      <c r="D19" s="14">
        <v>0</v>
      </c>
    </row>
    <row r="20" spans="1:4" ht="21" hidden="1" x14ac:dyDescent="0.3">
      <c r="A20" s="9" t="s">
        <v>241</v>
      </c>
      <c r="B20" s="13">
        <f>+' 2024 Control'!BD220</f>
        <v>71</v>
      </c>
      <c r="C20" s="13">
        <f>+' 2024 Control'!BE220</f>
        <v>0</v>
      </c>
      <c r="D20" s="14">
        <f t="shared" si="0"/>
        <v>0</v>
      </c>
    </row>
    <row r="21" spans="1:4" ht="21" hidden="1" x14ac:dyDescent="0.3">
      <c r="A21" s="9" t="s">
        <v>242</v>
      </c>
      <c r="B21" s="13">
        <f>+' 2024 Control'!BD239</f>
        <v>12</v>
      </c>
      <c r="C21" s="13">
        <f>+' 2024 Control'!BE239</f>
        <v>0</v>
      </c>
      <c r="D21" s="14">
        <f t="shared" si="0"/>
        <v>0</v>
      </c>
    </row>
    <row r="22" spans="1:4" ht="21" x14ac:dyDescent="0.3">
      <c r="A22" s="4" t="s">
        <v>57</v>
      </c>
      <c r="B22" s="15">
        <f>+' 2024 Control'!BD240</f>
        <v>417</v>
      </c>
      <c r="C22" s="15">
        <f>+' 2024 Control'!BE240</f>
        <v>0</v>
      </c>
      <c r="D22" s="14">
        <f t="shared" si="0"/>
        <v>0</v>
      </c>
    </row>
    <row r="24" spans="1:4" ht="21" x14ac:dyDescent="0.3">
      <c r="A24" s="10" t="s">
        <v>254</v>
      </c>
      <c r="B24" s="10"/>
      <c r="C24" s="11">
        <f>AVERAGE(D6,D17,D22)</f>
        <v>0</v>
      </c>
      <c r="D24" s="12"/>
    </row>
    <row r="26" spans="1:4" ht="28" x14ac:dyDescent="0.55000000000000004">
      <c r="A26" s="19" t="s">
        <v>244</v>
      </c>
      <c r="B26" s="20">
        <f>+' 2024 Control'!BD240</f>
        <v>417</v>
      </c>
      <c r="C26" s="20">
        <f>+' 2024 Control'!BE240</f>
        <v>0</v>
      </c>
      <c r="D26" s="21">
        <f>+C26/B26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E5C0B-0862-4582-989F-D2DA17EC39AE}">
  <dimension ref="B2:AT29"/>
  <sheetViews>
    <sheetView workbookViewId="0">
      <selection activeCell="L28" sqref="L28"/>
    </sheetView>
  </sheetViews>
  <sheetFormatPr baseColWidth="10" defaultRowHeight="13" x14ac:dyDescent="0.3"/>
  <cols>
    <col min="2" max="2" width="17.296875" customWidth="1"/>
    <col min="3" max="3" width="11.19921875" customWidth="1"/>
    <col min="4" max="4" width="4.796875" customWidth="1"/>
    <col min="5" max="5" width="24.69921875" customWidth="1"/>
    <col min="6" max="6" width="18.296875" customWidth="1"/>
    <col min="7" max="7" width="8.69921875" customWidth="1"/>
    <col min="8" max="42" width="4.796875" customWidth="1"/>
    <col min="43" max="43" width="20.69921875" customWidth="1"/>
  </cols>
  <sheetData>
    <row r="2" spans="2:46" ht="12.75" customHeight="1" x14ac:dyDescent="0.3">
      <c r="B2" s="376" t="s">
        <v>255</v>
      </c>
      <c r="C2" s="373" t="s">
        <v>45</v>
      </c>
      <c r="D2" s="374"/>
      <c r="E2" s="374"/>
      <c r="F2" s="375"/>
      <c r="G2" s="373" t="s">
        <v>44</v>
      </c>
      <c r="H2" s="374"/>
      <c r="I2" s="374"/>
      <c r="J2" s="375"/>
      <c r="K2" s="373" t="s">
        <v>46</v>
      </c>
      <c r="L2" s="374"/>
      <c r="M2" s="374"/>
      <c r="N2" s="375"/>
      <c r="O2" s="373" t="s">
        <v>47</v>
      </c>
      <c r="P2" s="374"/>
      <c r="Q2" s="374"/>
      <c r="R2" s="375"/>
      <c r="S2" s="373" t="s">
        <v>48</v>
      </c>
      <c r="T2" s="374"/>
      <c r="U2" s="374"/>
      <c r="V2" s="375"/>
      <c r="W2" s="373" t="s">
        <v>49</v>
      </c>
      <c r="X2" s="374"/>
      <c r="Y2" s="374"/>
      <c r="Z2" s="375"/>
      <c r="AA2" s="373" t="s">
        <v>50</v>
      </c>
      <c r="AB2" s="374"/>
      <c r="AC2" s="374"/>
      <c r="AD2" s="375"/>
      <c r="AE2" s="373" t="s">
        <v>51</v>
      </c>
      <c r="AF2" s="374"/>
      <c r="AG2" s="374"/>
      <c r="AH2" s="375"/>
      <c r="AI2" s="373" t="s">
        <v>52</v>
      </c>
      <c r="AJ2" s="374"/>
      <c r="AK2" s="374"/>
      <c r="AL2" s="375"/>
      <c r="AM2" s="373" t="s">
        <v>278</v>
      </c>
      <c r="AN2" s="374"/>
      <c r="AO2" s="374"/>
      <c r="AP2" s="374"/>
      <c r="AQ2" s="49" t="s">
        <v>54</v>
      </c>
    </row>
    <row r="3" spans="2:46" ht="12.75" hidden="1" customHeight="1" x14ac:dyDescent="0.3">
      <c r="B3" s="377"/>
      <c r="C3" s="22">
        <v>1</v>
      </c>
      <c r="D3" s="22">
        <v>2</v>
      </c>
      <c r="E3" s="22">
        <v>3</v>
      </c>
      <c r="F3" s="22">
        <v>4</v>
      </c>
      <c r="G3" s="22">
        <v>1</v>
      </c>
      <c r="H3" s="22">
        <v>2</v>
      </c>
      <c r="I3" s="22">
        <v>3</v>
      </c>
      <c r="J3" s="22">
        <v>4</v>
      </c>
      <c r="K3" s="22">
        <v>1</v>
      </c>
      <c r="L3" s="22">
        <v>2</v>
      </c>
      <c r="M3" s="22">
        <v>3</v>
      </c>
      <c r="N3" s="22">
        <v>4</v>
      </c>
      <c r="O3" s="22">
        <v>1</v>
      </c>
      <c r="P3" s="22">
        <v>2</v>
      </c>
      <c r="Q3" s="22">
        <v>3</v>
      </c>
      <c r="R3" s="22">
        <v>4</v>
      </c>
      <c r="S3" s="22">
        <v>1</v>
      </c>
      <c r="T3" s="22">
        <v>2</v>
      </c>
      <c r="U3" s="22">
        <v>3</v>
      </c>
      <c r="V3" s="22">
        <v>4</v>
      </c>
      <c r="W3" s="22">
        <v>1</v>
      </c>
      <c r="X3" s="22">
        <v>2</v>
      </c>
      <c r="Y3" s="22">
        <v>3</v>
      </c>
      <c r="Z3" s="22">
        <v>4</v>
      </c>
      <c r="AA3" s="22">
        <v>1</v>
      </c>
      <c r="AB3" s="22">
        <v>2</v>
      </c>
      <c r="AC3" s="22">
        <v>3</v>
      </c>
      <c r="AD3" s="22">
        <v>4</v>
      </c>
      <c r="AE3" s="22">
        <v>1</v>
      </c>
      <c r="AF3" s="22">
        <v>2</v>
      </c>
      <c r="AG3" s="22">
        <v>3</v>
      </c>
      <c r="AH3" s="22">
        <v>4</v>
      </c>
      <c r="AI3" s="22">
        <v>1</v>
      </c>
      <c r="AJ3" s="22">
        <v>2</v>
      </c>
      <c r="AK3" s="22">
        <v>3</v>
      </c>
      <c r="AL3" s="22">
        <v>4</v>
      </c>
      <c r="AM3" s="22">
        <v>5</v>
      </c>
      <c r="AN3" s="22">
        <v>6</v>
      </c>
      <c r="AO3" s="22">
        <v>7</v>
      </c>
      <c r="AP3" s="41">
        <v>8</v>
      </c>
      <c r="AQ3" s="46"/>
    </row>
    <row r="4" spans="2:46" ht="21" customHeight="1" x14ac:dyDescent="0.35">
      <c r="B4" s="22" t="s">
        <v>256</v>
      </c>
      <c r="C4" s="378">
        <v>38</v>
      </c>
      <c r="D4" s="379"/>
      <c r="E4" s="379"/>
      <c r="F4" s="380"/>
      <c r="G4" s="378">
        <v>37</v>
      </c>
      <c r="H4" s="379"/>
      <c r="I4" s="379"/>
      <c r="J4" s="380"/>
      <c r="K4" s="378">
        <v>25</v>
      </c>
      <c r="L4" s="379"/>
      <c r="M4" s="379"/>
      <c r="N4" s="380"/>
      <c r="O4" s="378">
        <v>39</v>
      </c>
      <c r="P4" s="379"/>
      <c r="Q4" s="379"/>
      <c r="R4" s="380"/>
      <c r="S4" s="378">
        <v>32</v>
      </c>
      <c r="T4" s="379"/>
      <c r="U4" s="379"/>
      <c r="V4" s="380"/>
      <c r="W4" s="378">
        <v>39</v>
      </c>
      <c r="X4" s="379"/>
      <c r="Y4" s="379"/>
      <c r="Z4" s="380"/>
      <c r="AA4" s="378">
        <v>38</v>
      </c>
      <c r="AB4" s="379"/>
      <c r="AC4" s="379"/>
      <c r="AD4" s="380"/>
      <c r="AE4" s="378">
        <v>40</v>
      </c>
      <c r="AF4" s="379"/>
      <c r="AG4" s="379"/>
      <c r="AH4" s="380"/>
      <c r="AI4" s="378">
        <v>38</v>
      </c>
      <c r="AJ4" s="379"/>
      <c r="AK4" s="379"/>
      <c r="AL4" s="380"/>
      <c r="AM4" s="378">
        <v>45</v>
      </c>
      <c r="AN4" s="379"/>
      <c r="AO4" s="379"/>
      <c r="AP4" s="379"/>
      <c r="AQ4" s="47">
        <v>37</v>
      </c>
      <c r="AR4" s="42"/>
      <c r="AS4" s="42"/>
      <c r="AT4" s="43"/>
    </row>
    <row r="5" spans="2:46" ht="15.5" x14ac:dyDescent="0.35">
      <c r="B5" s="22" t="s">
        <v>257</v>
      </c>
      <c r="C5" s="378">
        <v>38</v>
      </c>
      <c r="D5" s="379"/>
      <c r="E5" s="379"/>
      <c r="F5" s="380"/>
      <c r="G5" s="378">
        <v>37</v>
      </c>
      <c r="H5" s="379"/>
      <c r="I5" s="379"/>
      <c r="J5" s="380"/>
      <c r="K5" s="378">
        <v>25</v>
      </c>
      <c r="L5" s="379"/>
      <c r="M5" s="379"/>
      <c r="N5" s="380"/>
      <c r="O5" s="378">
        <v>39</v>
      </c>
      <c r="P5" s="379"/>
      <c r="Q5" s="379"/>
      <c r="R5" s="380"/>
      <c r="S5" s="378">
        <v>32</v>
      </c>
      <c r="T5" s="379"/>
      <c r="U5" s="379"/>
      <c r="V5" s="380"/>
      <c r="W5" s="378">
        <v>39</v>
      </c>
      <c r="X5" s="379"/>
      <c r="Y5" s="379"/>
      <c r="Z5" s="380"/>
      <c r="AA5" s="378">
        <v>38</v>
      </c>
      <c r="AB5" s="379"/>
      <c r="AC5" s="379"/>
      <c r="AD5" s="380"/>
      <c r="AE5" s="378">
        <v>40</v>
      </c>
      <c r="AF5" s="379"/>
      <c r="AG5" s="379"/>
      <c r="AH5" s="380"/>
      <c r="AI5" s="378">
        <v>37</v>
      </c>
      <c r="AJ5" s="379"/>
      <c r="AK5" s="379"/>
      <c r="AL5" s="380"/>
      <c r="AM5" s="378">
        <v>44</v>
      </c>
      <c r="AN5" s="379"/>
      <c r="AO5" s="379"/>
      <c r="AP5" s="379"/>
      <c r="AQ5" s="47">
        <v>37</v>
      </c>
      <c r="AR5" s="42"/>
      <c r="AS5" s="42"/>
      <c r="AT5" s="43"/>
    </row>
    <row r="6" spans="2:46" ht="15.5" x14ac:dyDescent="0.35">
      <c r="B6" s="23" t="s">
        <v>258</v>
      </c>
      <c r="C6" s="381">
        <v>1</v>
      </c>
      <c r="D6" s="382"/>
      <c r="E6" s="382"/>
      <c r="F6" s="383"/>
      <c r="G6" s="381">
        <v>1</v>
      </c>
      <c r="H6" s="382"/>
      <c r="I6" s="382"/>
      <c r="J6" s="383"/>
      <c r="K6" s="381">
        <v>1</v>
      </c>
      <c r="L6" s="382"/>
      <c r="M6" s="382"/>
      <c r="N6" s="383"/>
      <c r="O6" s="381">
        <v>1</v>
      </c>
      <c r="P6" s="382"/>
      <c r="Q6" s="382"/>
      <c r="R6" s="383"/>
      <c r="S6" s="381">
        <v>1</v>
      </c>
      <c r="T6" s="382"/>
      <c r="U6" s="382"/>
      <c r="V6" s="383"/>
      <c r="W6" s="381">
        <v>1</v>
      </c>
      <c r="X6" s="382"/>
      <c r="Y6" s="382"/>
      <c r="Z6" s="383"/>
      <c r="AA6" s="381">
        <v>1</v>
      </c>
      <c r="AB6" s="382"/>
      <c r="AC6" s="382"/>
      <c r="AD6" s="383"/>
      <c r="AE6" s="381">
        <v>1</v>
      </c>
      <c r="AF6" s="382"/>
      <c r="AG6" s="382"/>
      <c r="AH6" s="383"/>
      <c r="AI6" s="381">
        <f>AI5/AI4</f>
        <v>0.97368421052631582</v>
      </c>
      <c r="AJ6" s="382"/>
      <c r="AK6" s="382"/>
      <c r="AL6" s="383"/>
      <c r="AM6" s="381">
        <f>AM4/AM5</f>
        <v>1.0227272727272727</v>
      </c>
      <c r="AN6" s="382"/>
      <c r="AO6" s="382"/>
      <c r="AP6" s="382"/>
      <c r="AQ6" s="48">
        <f>AQ5/AQ4</f>
        <v>1</v>
      </c>
      <c r="AR6" s="44"/>
      <c r="AS6" s="44"/>
      <c r="AT6" s="45"/>
    </row>
    <row r="12" spans="2:46" x14ac:dyDescent="0.3">
      <c r="E12" t="s">
        <v>119</v>
      </c>
      <c r="F12" t="s">
        <v>291</v>
      </c>
      <c r="G12" t="s">
        <v>292</v>
      </c>
    </row>
    <row r="13" spans="2:46" x14ac:dyDescent="0.3">
      <c r="B13" t="s">
        <v>279</v>
      </c>
      <c r="C13" s="25">
        <v>7.0000000000000007E-2</v>
      </c>
      <c r="E13" t="s">
        <v>279</v>
      </c>
      <c r="F13" s="40">
        <v>37</v>
      </c>
      <c r="G13" s="40">
        <v>30</v>
      </c>
    </row>
    <row r="14" spans="2:46" x14ac:dyDescent="0.3">
      <c r="B14" t="s">
        <v>280</v>
      </c>
      <c r="C14" s="25">
        <v>0.14000000000000001</v>
      </c>
      <c r="E14" t="s">
        <v>280</v>
      </c>
      <c r="F14">
        <v>37</v>
      </c>
      <c r="G14">
        <v>32</v>
      </c>
    </row>
    <row r="15" spans="2:46" x14ac:dyDescent="0.3">
      <c r="B15" t="s">
        <v>281</v>
      </c>
      <c r="C15" s="25">
        <v>0.2</v>
      </c>
      <c r="E15" t="s">
        <v>281</v>
      </c>
      <c r="F15">
        <v>25</v>
      </c>
      <c r="G15">
        <v>23</v>
      </c>
    </row>
    <row r="16" spans="2:46" x14ac:dyDescent="0.3">
      <c r="B16" t="s">
        <v>282</v>
      </c>
      <c r="C16" s="25">
        <v>0.28999999999999998</v>
      </c>
      <c r="E16" t="s">
        <v>282</v>
      </c>
      <c r="F16">
        <v>39</v>
      </c>
      <c r="G16">
        <v>39</v>
      </c>
    </row>
    <row r="17" spans="2:7" x14ac:dyDescent="0.3">
      <c r="B17" t="s">
        <v>283</v>
      </c>
      <c r="C17" s="25"/>
      <c r="E17" t="s">
        <v>283</v>
      </c>
      <c r="F17">
        <v>32</v>
      </c>
    </row>
    <row r="18" spans="2:7" x14ac:dyDescent="0.3">
      <c r="B18" t="s">
        <v>284</v>
      </c>
      <c r="C18" s="25"/>
      <c r="E18" t="s">
        <v>284</v>
      </c>
      <c r="F18">
        <v>39</v>
      </c>
    </row>
    <row r="19" spans="2:7" x14ac:dyDescent="0.3">
      <c r="B19" t="s">
        <v>285</v>
      </c>
      <c r="C19" s="25"/>
      <c r="E19" t="s">
        <v>285</v>
      </c>
      <c r="F19">
        <v>38</v>
      </c>
    </row>
    <row r="20" spans="2:7" x14ac:dyDescent="0.3">
      <c r="B20" t="s">
        <v>286</v>
      </c>
      <c r="C20" s="25"/>
      <c r="E20" t="s">
        <v>286</v>
      </c>
      <c r="F20">
        <v>40</v>
      </c>
    </row>
    <row r="21" spans="2:7" x14ac:dyDescent="0.3">
      <c r="B21" t="s">
        <v>287</v>
      </c>
      <c r="C21" s="25"/>
      <c r="E21" t="s">
        <v>287</v>
      </c>
      <c r="F21">
        <v>30</v>
      </c>
    </row>
    <row r="22" spans="2:7" x14ac:dyDescent="0.3">
      <c r="B22" t="s">
        <v>288</v>
      </c>
      <c r="C22" s="25"/>
      <c r="E22" t="s">
        <v>288</v>
      </c>
      <c r="F22">
        <v>45</v>
      </c>
    </row>
    <row r="23" spans="2:7" x14ac:dyDescent="0.3">
      <c r="B23" t="s">
        <v>289</v>
      </c>
      <c r="C23" s="25"/>
      <c r="E23" t="s">
        <v>289</v>
      </c>
      <c r="F23">
        <v>37</v>
      </c>
    </row>
    <row r="24" spans="2:7" x14ac:dyDescent="0.3">
      <c r="B24" t="s">
        <v>290</v>
      </c>
      <c r="C24" s="25"/>
      <c r="E24" t="s">
        <v>290</v>
      </c>
      <c r="F24" s="50">
        <v>36</v>
      </c>
      <c r="G24" s="50"/>
    </row>
    <row r="25" spans="2:7" x14ac:dyDescent="0.3">
      <c r="F25" s="50">
        <f>SUM(F13:F24)</f>
        <v>435</v>
      </c>
      <c r="G25" s="50">
        <f>SUM(G13:G24)</f>
        <v>124</v>
      </c>
    </row>
    <row r="29" spans="2:7" x14ac:dyDescent="0.3">
      <c r="F29" s="25">
        <f>G25/F25</f>
        <v>0.28505747126436781</v>
      </c>
    </row>
  </sheetData>
  <mergeCells count="41">
    <mergeCell ref="W6:Z6"/>
    <mergeCell ref="AA6:AD6"/>
    <mergeCell ref="AE6:AH6"/>
    <mergeCell ref="AI6:AL6"/>
    <mergeCell ref="AM6:AP6"/>
    <mergeCell ref="W5:Z5"/>
    <mergeCell ref="AA5:AD5"/>
    <mergeCell ref="AE5:AH5"/>
    <mergeCell ref="AI5:AL5"/>
    <mergeCell ref="AM5:AP5"/>
    <mergeCell ref="C6:F6"/>
    <mergeCell ref="G6:J6"/>
    <mergeCell ref="K6:N6"/>
    <mergeCell ref="O6:R6"/>
    <mergeCell ref="S6:V6"/>
    <mergeCell ref="W4:Z4"/>
    <mergeCell ref="AA4:AD4"/>
    <mergeCell ref="AE4:AH4"/>
    <mergeCell ref="AI4:AL4"/>
    <mergeCell ref="AM4:AP4"/>
    <mergeCell ref="C5:F5"/>
    <mergeCell ref="G5:J5"/>
    <mergeCell ref="K5:N5"/>
    <mergeCell ref="O5:R5"/>
    <mergeCell ref="S5:V5"/>
    <mergeCell ref="W2:Z2"/>
    <mergeCell ref="AA2:AD2"/>
    <mergeCell ref="AE2:AH2"/>
    <mergeCell ref="AI2:AL2"/>
    <mergeCell ref="AM2:AP2"/>
    <mergeCell ref="C4:F4"/>
    <mergeCell ref="G4:J4"/>
    <mergeCell ref="K4:N4"/>
    <mergeCell ref="O4:R4"/>
    <mergeCell ref="S4:V4"/>
    <mergeCell ref="S2:V2"/>
    <mergeCell ref="B2:B3"/>
    <mergeCell ref="C2:F2"/>
    <mergeCell ref="G2:J2"/>
    <mergeCell ref="K2:N2"/>
    <mergeCell ref="O2:R2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9B55-34DA-4975-9987-FCBDED095150}">
  <dimension ref="B3:M38"/>
  <sheetViews>
    <sheetView workbookViewId="0">
      <selection activeCell="M6" sqref="M6"/>
    </sheetView>
  </sheetViews>
  <sheetFormatPr baseColWidth="10" defaultRowHeight="13" x14ac:dyDescent="0.3"/>
  <cols>
    <col min="2" max="2" width="12" customWidth="1"/>
    <col min="3" max="3" width="31.19921875" hidden="1" customWidth="1"/>
    <col min="4" max="4" width="12" hidden="1" customWidth="1"/>
    <col min="5" max="5" width="4" hidden="1" customWidth="1"/>
    <col min="9" max="9" width="12" hidden="1" customWidth="1"/>
    <col min="10" max="10" width="14.796875" hidden="1" customWidth="1"/>
    <col min="11" max="11" width="12" style="38"/>
    <col min="12" max="12" width="13" customWidth="1"/>
  </cols>
  <sheetData>
    <row r="3" spans="2:11" x14ac:dyDescent="0.3">
      <c r="E3" t="s">
        <v>262</v>
      </c>
    </row>
    <row r="4" spans="2:11" ht="27.75" customHeight="1" x14ac:dyDescent="0.3">
      <c r="B4" s="26"/>
      <c r="F4" s="25"/>
      <c r="G4" s="24"/>
      <c r="H4" s="31" t="s">
        <v>272</v>
      </c>
      <c r="I4" s="31" t="s">
        <v>273</v>
      </c>
      <c r="J4" s="32" t="s">
        <v>274</v>
      </c>
      <c r="K4" s="31" t="s">
        <v>271</v>
      </c>
    </row>
    <row r="5" spans="2:11" ht="26" x14ac:dyDescent="0.3">
      <c r="B5" s="26"/>
      <c r="F5" s="25"/>
      <c r="H5" s="33" t="s">
        <v>260</v>
      </c>
      <c r="I5" s="34">
        <v>30</v>
      </c>
      <c r="J5" s="34">
        <v>30</v>
      </c>
      <c r="K5" s="35">
        <f t="shared" ref="K5:K16" si="0">I5/J5</f>
        <v>1</v>
      </c>
    </row>
    <row r="6" spans="2:11" ht="39" x14ac:dyDescent="0.3">
      <c r="B6" s="26"/>
      <c r="F6" s="25"/>
      <c r="H6" s="33" t="s">
        <v>275</v>
      </c>
      <c r="I6" s="34">
        <v>30</v>
      </c>
      <c r="J6" s="34">
        <v>30</v>
      </c>
      <c r="K6" s="35">
        <f t="shared" si="0"/>
        <v>1</v>
      </c>
    </row>
    <row r="7" spans="2:11" ht="78" x14ac:dyDescent="0.3">
      <c r="B7" s="26"/>
      <c r="F7" s="25"/>
      <c r="H7" s="36" t="s">
        <v>266</v>
      </c>
      <c r="I7" s="37">
        <v>16</v>
      </c>
      <c r="J7" s="37">
        <v>16</v>
      </c>
      <c r="K7" s="35">
        <f t="shared" si="0"/>
        <v>1</v>
      </c>
    </row>
    <row r="8" spans="2:11" x14ac:dyDescent="0.3">
      <c r="B8" s="26"/>
      <c r="F8" s="25"/>
      <c r="H8" s="36" t="s">
        <v>276</v>
      </c>
      <c r="I8" s="37">
        <v>32</v>
      </c>
      <c r="J8" s="37">
        <v>38</v>
      </c>
      <c r="K8" s="35">
        <f t="shared" si="0"/>
        <v>0.84210526315789469</v>
      </c>
    </row>
    <row r="9" spans="2:11" ht="26" x14ac:dyDescent="0.3">
      <c r="B9" s="26"/>
      <c r="F9" s="25"/>
      <c r="H9" s="36" t="s">
        <v>261</v>
      </c>
      <c r="I9" s="37">
        <v>25</v>
      </c>
      <c r="J9" s="37">
        <v>31</v>
      </c>
      <c r="K9" s="35">
        <f t="shared" si="0"/>
        <v>0.80645161290322576</v>
      </c>
    </row>
    <row r="10" spans="2:11" x14ac:dyDescent="0.3">
      <c r="B10" s="26"/>
      <c r="F10" s="25"/>
      <c r="H10" s="36" t="s">
        <v>264</v>
      </c>
      <c r="I10" s="37">
        <v>24</v>
      </c>
      <c r="J10" s="37">
        <v>30</v>
      </c>
      <c r="K10" s="35">
        <f t="shared" si="0"/>
        <v>0.8</v>
      </c>
    </row>
    <row r="11" spans="2:11" ht="26" x14ac:dyDescent="0.3">
      <c r="F11" s="25"/>
      <c r="H11" s="33" t="s">
        <v>270</v>
      </c>
      <c r="I11" s="34">
        <v>16</v>
      </c>
      <c r="J11" s="34">
        <v>20</v>
      </c>
      <c r="K11" s="35">
        <f t="shared" si="0"/>
        <v>0.8</v>
      </c>
    </row>
    <row r="12" spans="2:11" ht="52" x14ac:dyDescent="0.3">
      <c r="B12" s="26"/>
      <c r="F12" s="25"/>
      <c r="H12" s="36" t="s">
        <v>268</v>
      </c>
      <c r="I12" s="37">
        <v>24</v>
      </c>
      <c r="J12" s="37">
        <v>30</v>
      </c>
      <c r="K12" s="35">
        <f t="shared" si="0"/>
        <v>0.8</v>
      </c>
    </row>
    <row r="13" spans="2:11" ht="26" x14ac:dyDescent="0.3">
      <c r="B13" s="26"/>
      <c r="F13" s="25"/>
      <c r="H13" s="33" t="s">
        <v>269</v>
      </c>
      <c r="I13" s="34">
        <v>67</v>
      </c>
      <c r="J13" s="34">
        <v>96</v>
      </c>
      <c r="K13" s="35">
        <f t="shared" si="0"/>
        <v>0.69791666666666663</v>
      </c>
    </row>
    <row r="14" spans="2:11" x14ac:dyDescent="0.3">
      <c r="H14" s="36" t="s">
        <v>263</v>
      </c>
      <c r="I14" s="37">
        <v>40</v>
      </c>
      <c r="J14" s="37">
        <v>64</v>
      </c>
      <c r="K14" s="35">
        <f t="shared" si="0"/>
        <v>0.625</v>
      </c>
    </row>
    <row r="15" spans="2:11" ht="52" x14ac:dyDescent="0.3">
      <c r="H15" s="36" t="s">
        <v>265</v>
      </c>
      <c r="I15" s="37">
        <v>8</v>
      </c>
      <c r="J15" s="37">
        <v>15</v>
      </c>
      <c r="K15" s="35">
        <f t="shared" si="0"/>
        <v>0.53333333333333333</v>
      </c>
    </row>
    <row r="16" spans="2:11" ht="39" x14ac:dyDescent="0.3">
      <c r="H16" s="33" t="s">
        <v>267</v>
      </c>
      <c r="I16" s="34">
        <v>15</v>
      </c>
      <c r="J16" s="34">
        <v>46</v>
      </c>
      <c r="K16" s="35">
        <f t="shared" si="0"/>
        <v>0.32608695652173914</v>
      </c>
    </row>
    <row r="17" spans="8:13" hidden="1" x14ac:dyDescent="0.3">
      <c r="H17" s="36" t="s">
        <v>277</v>
      </c>
      <c r="I17" s="34">
        <f>SUM(I5:I16)</f>
        <v>327</v>
      </c>
      <c r="J17" s="34">
        <f>SUM(J5:J16)</f>
        <v>446</v>
      </c>
      <c r="K17" s="35">
        <f>AVERAGE(K5:K16)</f>
        <v>0.7692411527152383</v>
      </c>
    </row>
    <row r="18" spans="8:13" ht="18" customHeight="1" x14ac:dyDescent="0.3"/>
    <row r="25" spans="8:13" ht="24.75" customHeight="1" x14ac:dyDescent="0.3">
      <c r="I25" s="386"/>
      <c r="J25" s="387"/>
      <c r="K25" s="29"/>
      <c r="L25" s="30"/>
      <c r="M25" s="29"/>
    </row>
    <row r="26" spans="8:13" ht="27" customHeight="1" x14ac:dyDescent="0.3">
      <c r="I26" s="384"/>
      <c r="J26" s="385"/>
      <c r="K26" s="27"/>
      <c r="L26" s="27"/>
      <c r="M26" s="28"/>
    </row>
    <row r="27" spans="8:13" ht="27.75" customHeight="1" x14ac:dyDescent="0.3">
      <c r="I27" s="384"/>
      <c r="J27" s="385"/>
      <c r="K27" s="27"/>
      <c r="L27" s="27"/>
      <c r="M27" s="28"/>
    </row>
    <row r="28" spans="8:13" x14ac:dyDescent="0.3">
      <c r="I28" s="384"/>
      <c r="J28" s="385"/>
      <c r="K28" s="27"/>
      <c r="L28" s="27"/>
      <c r="M28" s="28"/>
    </row>
    <row r="29" spans="8:13" ht="29.25" customHeight="1" x14ac:dyDescent="0.3">
      <c r="I29" s="384"/>
      <c r="J29" s="385"/>
      <c r="K29" s="27"/>
      <c r="L29" s="27"/>
      <c r="M29" s="28"/>
    </row>
    <row r="30" spans="8:13" x14ac:dyDescent="0.3">
      <c r="I30" s="384"/>
      <c r="J30" s="385"/>
      <c r="K30" s="27"/>
      <c r="L30" s="27"/>
      <c r="M30" s="28"/>
    </row>
    <row r="31" spans="8:13" x14ac:dyDescent="0.3">
      <c r="I31" s="384"/>
      <c r="J31" s="385"/>
      <c r="K31" s="27"/>
      <c r="L31" s="27"/>
      <c r="M31" s="28"/>
    </row>
    <row r="32" spans="8:13" x14ac:dyDescent="0.3">
      <c r="I32" s="384"/>
      <c r="J32" s="385"/>
      <c r="K32" s="27"/>
      <c r="L32" s="27"/>
      <c r="M32" s="28"/>
    </row>
    <row r="33" spans="9:13" x14ac:dyDescent="0.3">
      <c r="I33" s="384"/>
      <c r="J33" s="385"/>
      <c r="K33" s="27"/>
      <c r="L33" s="27"/>
      <c r="M33" s="28"/>
    </row>
    <row r="34" spans="9:13" x14ac:dyDescent="0.3">
      <c r="I34" s="384"/>
      <c r="J34" s="385"/>
      <c r="K34" s="27"/>
      <c r="L34" s="27"/>
      <c r="M34" s="28"/>
    </row>
    <row r="35" spans="9:13" x14ac:dyDescent="0.3">
      <c r="I35" s="384"/>
      <c r="J35" s="385"/>
      <c r="K35" s="27"/>
      <c r="L35" s="27"/>
      <c r="M35" s="28"/>
    </row>
    <row r="36" spans="9:13" x14ac:dyDescent="0.3">
      <c r="I36" s="384"/>
      <c r="J36" s="385"/>
      <c r="K36" s="27"/>
      <c r="L36" s="27"/>
      <c r="M36" s="28"/>
    </row>
    <row r="38" spans="9:13" x14ac:dyDescent="0.3">
      <c r="K38" s="39"/>
    </row>
  </sheetData>
  <autoFilter ref="H4:K4" xr:uid="{9DB19B55-34DA-4975-9987-FCBDED095150}">
    <sortState xmlns:xlrd2="http://schemas.microsoft.com/office/spreadsheetml/2017/richdata2" ref="H5:K16">
      <sortCondition descending="1" ref="K4"/>
    </sortState>
  </autoFilter>
  <mergeCells count="12">
    <mergeCell ref="I36:J36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2155E-A7D0-4D08-9752-F438DF305EE2}">
  <dimension ref="A1:D26"/>
  <sheetViews>
    <sheetView showGridLines="0" zoomScale="80" zoomScaleNormal="80" workbookViewId="0">
      <selection activeCell="C33" sqref="C33"/>
    </sheetView>
  </sheetViews>
  <sheetFormatPr baseColWidth="10" defaultRowHeight="13" x14ac:dyDescent="0.3"/>
  <cols>
    <col min="1" max="1" width="85.5" customWidth="1"/>
    <col min="2" max="4" width="22" style="1" customWidth="1"/>
  </cols>
  <sheetData>
    <row r="1" spans="1:4" ht="42" x14ac:dyDescent="0.3">
      <c r="A1" s="17" t="s">
        <v>59</v>
      </c>
      <c r="B1" s="18" t="s">
        <v>61</v>
      </c>
      <c r="C1" s="18" t="s">
        <v>60</v>
      </c>
      <c r="D1" s="18" t="s">
        <v>62</v>
      </c>
    </row>
    <row r="2" spans="1:4" ht="21" hidden="1" x14ac:dyDescent="0.3">
      <c r="A2" s="5" t="s">
        <v>243</v>
      </c>
      <c r="B2" s="13">
        <f>+' 2024 Control'!BD35</f>
        <v>27</v>
      </c>
      <c r="C2" s="13">
        <f>+' 2024 Control'!BE35</f>
        <v>0</v>
      </c>
      <c r="D2" s="14">
        <f>+C2/B2</f>
        <v>0</v>
      </c>
    </row>
    <row r="3" spans="1:4" ht="21" hidden="1" x14ac:dyDescent="0.3">
      <c r="A3" s="6" t="s">
        <v>139</v>
      </c>
      <c r="B3" s="13">
        <f>+' 2024 Control'!BD60</f>
        <v>38</v>
      </c>
      <c r="C3" s="13">
        <f>+' 2024 Control'!BE60</f>
        <v>0</v>
      </c>
      <c r="D3" s="14">
        <f t="shared" ref="D3:D22" si="0">+C3/B3</f>
        <v>0</v>
      </c>
    </row>
    <row r="4" spans="1:4" ht="21" hidden="1" x14ac:dyDescent="0.3">
      <c r="A4" s="7" t="s">
        <v>140</v>
      </c>
      <c r="B4" s="13">
        <f>+' 2024 Control'!BD65</f>
        <v>2</v>
      </c>
      <c r="C4" s="13">
        <f>+' 2024 Control'!BE65</f>
        <v>0</v>
      </c>
      <c r="D4" s="14">
        <f t="shared" si="0"/>
        <v>0</v>
      </c>
    </row>
    <row r="5" spans="1:4" ht="21" hidden="1" x14ac:dyDescent="0.3">
      <c r="A5" s="9" t="s">
        <v>144</v>
      </c>
      <c r="B5" s="13">
        <f>+' 2024 Control'!BD84</f>
        <v>0</v>
      </c>
      <c r="C5" s="13">
        <f>+' 2024 Control'!BE84</f>
        <v>0</v>
      </c>
      <c r="D5" s="14">
        <v>0</v>
      </c>
    </row>
    <row r="6" spans="1:4" ht="21" x14ac:dyDescent="0.3">
      <c r="A6" s="2" t="s">
        <v>74</v>
      </c>
      <c r="B6" s="13">
        <f>+' 2024 Control'!BD87</f>
        <v>84</v>
      </c>
      <c r="C6" s="13">
        <f>+' 2024 Control'!BE87</f>
        <v>0</v>
      </c>
      <c r="D6" s="14">
        <f t="shared" si="0"/>
        <v>0</v>
      </c>
    </row>
    <row r="7" spans="1:4" ht="21" hidden="1" x14ac:dyDescent="0.3">
      <c r="A7" s="8" t="s">
        <v>144</v>
      </c>
      <c r="B7" s="13">
        <f>+' 2024 Control'!BD87</f>
        <v>84</v>
      </c>
      <c r="C7" s="13">
        <f>+' 2024 Control'!BE87</f>
        <v>0</v>
      </c>
      <c r="D7" s="14">
        <f t="shared" si="0"/>
        <v>0</v>
      </c>
    </row>
    <row r="8" spans="1:4" ht="21" hidden="1" x14ac:dyDescent="0.3">
      <c r="A8" s="9" t="s">
        <v>238</v>
      </c>
      <c r="B8" s="13">
        <f>+' 2024 Control'!BD102</f>
        <v>51</v>
      </c>
      <c r="C8" s="13">
        <f>+' 2024 Control'!BE102</f>
        <v>0</v>
      </c>
      <c r="D8" s="14">
        <f t="shared" si="0"/>
        <v>0</v>
      </c>
    </row>
    <row r="9" spans="1:4" ht="21" hidden="1" x14ac:dyDescent="0.3">
      <c r="A9" s="9" t="s">
        <v>145</v>
      </c>
      <c r="B9" s="13">
        <f>+' 2024 Control'!BD113</f>
        <v>24</v>
      </c>
      <c r="C9" s="13">
        <f>+' 2024 Control'!BE113</f>
        <v>0</v>
      </c>
      <c r="D9" s="14">
        <f t="shared" si="0"/>
        <v>0</v>
      </c>
    </row>
    <row r="10" spans="1:4" ht="21" hidden="1" x14ac:dyDescent="0.3">
      <c r="A10" s="9" t="s">
        <v>237</v>
      </c>
      <c r="B10" s="13">
        <f>+' 2024 Control'!BD132</f>
        <v>25</v>
      </c>
      <c r="C10" s="13">
        <f>+' 2024 Control'!BE132</f>
        <v>0</v>
      </c>
      <c r="D10" s="14">
        <f t="shared" si="0"/>
        <v>0</v>
      </c>
    </row>
    <row r="11" spans="1:4" ht="21" hidden="1" x14ac:dyDescent="0.3">
      <c r="A11" s="9" t="s">
        <v>236</v>
      </c>
      <c r="B11" s="15">
        <f>+' 2024 Control'!BD143</f>
        <v>18</v>
      </c>
      <c r="C11" s="15">
        <f>+' 2024 Control'!BE143</f>
        <v>0</v>
      </c>
      <c r="D11" s="14">
        <f t="shared" si="0"/>
        <v>0</v>
      </c>
    </row>
    <row r="12" spans="1:4" ht="21" hidden="1" x14ac:dyDescent="0.3">
      <c r="A12" s="9" t="s">
        <v>170</v>
      </c>
      <c r="B12" s="13">
        <f>+' 2024 Control'!BD152</f>
        <v>17</v>
      </c>
      <c r="C12" s="13">
        <f>+' 2024 Control'!BE152</f>
        <v>0</v>
      </c>
      <c r="D12" s="14">
        <f t="shared" si="0"/>
        <v>0</v>
      </c>
    </row>
    <row r="13" spans="1:4" ht="21" hidden="1" x14ac:dyDescent="0.3">
      <c r="A13" s="9" t="s">
        <v>239</v>
      </c>
      <c r="B13" s="16">
        <f>+' 2024 Control'!BD165</f>
        <v>26</v>
      </c>
      <c r="C13" s="16">
        <f>+' 2024 Control'!BE165</f>
        <v>0</v>
      </c>
      <c r="D13" s="14">
        <f t="shared" si="0"/>
        <v>0</v>
      </c>
    </row>
    <row r="14" spans="1:4" ht="21" hidden="1" x14ac:dyDescent="0.3">
      <c r="A14" s="9" t="s">
        <v>178</v>
      </c>
      <c r="B14" s="13">
        <f>+' 2024 Control'!BD172</f>
        <v>3</v>
      </c>
      <c r="C14" s="13">
        <f>+' 2024 Control'!BE172</f>
        <v>0</v>
      </c>
      <c r="D14" s="14">
        <f t="shared" si="0"/>
        <v>0</v>
      </c>
    </row>
    <row r="15" spans="1:4" ht="27" hidden="1" customHeight="1" x14ac:dyDescent="0.3">
      <c r="A15" s="5" t="s">
        <v>84</v>
      </c>
      <c r="B15" s="13">
        <f>+' 2024 Control'!BD183</f>
        <v>17</v>
      </c>
      <c r="C15" s="13">
        <f>+' 2024 Control'!BE183</f>
        <v>0</v>
      </c>
      <c r="D15" s="14">
        <f t="shared" si="0"/>
        <v>0</v>
      </c>
    </row>
    <row r="16" spans="1:4" ht="21" hidden="1" x14ac:dyDescent="0.3">
      <c r="A16" s="5" t="s">
        <v>240</v>
      </c>
      <c r="B16" s="13">
        <f>+' 2024 Control'!BD192</f>
        <v>4</v>
      </c>
      <c r="C16" s="13">
        <f>+' 2024 Control'!BE192</f>
        <v>0</v>
      </c>
      <c r="D16" s="14">
        <f t="shared" si="0"/>
        <v>0</v>
      </c>
    </row>
    <row r="17" spans="1:4" ht="21" x14ac:dyDescent="0.3">
      <c r="A17" s="3" t="s">
        <v>235</v>
      </c>
      <c r="B17" s="13">
        <f>+' 2024 Control'!BD193</f>
        <v>244</v>
      </c>
      <c r="C17" s="13">
        <f>+' 2024 Control'!BE193</f>
        <v>0</v>
      </c>
      <c r="D17" s="14">
        <f t="shared" si="0"/>
        <v>0</v>
      </c>
    </row>
    <row r="18" spans="1:4" ht="21" hidden="1" x14ac:dyDescent="0.3">
      <c r="A18" s="9" t="s">
        <v>234</v>
      </c>
      <c r="B18" s="13" t="e">
        <f>+' 2024 Control'!#REF!</f>
        <v>#REF!</v>
      </c>
      <c r="C18" s="13" t="e">
        <f>+' 2024 Control'!#REF!</f>
        <v>#REF!</v>
      </c>
      <c r="D18" s="14" t="e">
        <f t="shared" si="0"/>
        <v>#REF!</v>
      </c>
    </row>
    <row r="19" spans="1:4" ht="21" hidden="1" x14ac:dyDescent="0.3">
      <c r="A19" s="9" t="s">
        <v>21</v>
      </c>
      <c r="B19" s="13" t="e">
        <f>+' 2024 Control'!#REF!</f>
        <v>#REF!</v>
      </c>
      <c r="C19" s="13" t="e">
        <f>+' 2024 Control'!#REF!</f>
        <v>#REF!</v>
      </c>
      <c r="D19" s="14">
        <v>0</v>
      </c>
    </row>
    <row r="20" spans="1:4" ht="21" hidden="1" x14ac:dyDescent="0.3">
      <c r="A20" s="9" t="s">
        <v>241</v>
      </c>
      <c r="B20" s="13">
        <f>+' 2024 Control'!BD220</f>
        <v>71</v>
      </c>
      <c r="C20" s="13">
        <f>+' 2024 Control'!BE220</f>
        <v>0</v>
      </c>
      <c r="D20" s="14">
        <f t="shared" si="0"/>
        <v>0</v>
      </c>
    </row>
    <row r="21" spans="1:4" ht="21" hidden="1" x14ac:dyDescent="0.3">
      <c r="A21" s="9" t="s">
        <v>242</v>
      </c>
      <c r="B21" s="13">
        <f>+' 2024 Control'!BD239</f>
        <v>12</v>
      </c>
      <c r="C21" s="13">
        <f>+' 2024 Control'!BE239</f>
        <v>0</v>
      </c>
      <c r="D21" s="14">
        <f t="shared" si="0"/>
        <v>0</v>
      </c>
    </row>
    <row r="22" spans="1:4" ht="21" x14ac:dyDescent="0.3">
      <c r="A22" s="4" t="s">
        <v>57</v>
      </c>
      <c r="B22" s="15">
        <f>+' 2024 Control'!BD240</f>
        <v>417</v>
      </c>
      <c r="C22" s="15">
        <f>+' 2024 Control'!BE240</f>
        <v>0</v>
      </c>
      <c r="D22" s="14">
        <f t="shared" si="0"/>
        <v>0</v>
      </c>
    </row>
    <row r="24" spans="1:4" ht="21" x14ac:dyDescent="0.3">
      <c r="A24" s="10" t="s">
        <v>254</v>
      </c>
      <c r="B24" s="10"/>
      <c r="C24" s="11">
        <f>AVERAGE(D6,D17,D22)</f>
        <v>0</v>
      </c>
      <c r="D24" s="12"/>
    </row>
    <row r="26" spans="1:4" ht="28" x14ac:dyDescent="0.55000000000000004">
      <c r="A26" s="19" t="s">
        <v>244</v>
      </c>
      <c r="B26" s="20">
        <f>+' 2024 Control'!BD240</f>
        <v>417</v>
      </c>
      <c r="C26" s="20">
        <f>+' 2024 Control'!BE240</f>
        <v>0</v>
      </c>
      <c r="D26" s="21">
        <f>+C26/B26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 2024 Control</vt:lpstr>
      <vt:lpstr>% CUMPLIMIENTO 2024</vt:lpstr>
      <vt:lpstr>Hoja1</vt:lpstr>
      <vt:lpstr>Hoja2</vt:lpstr>
      <vt:lpstr>% CUMPLIMIENTO 2023 (2)</vt:lpstr>
      <vt:lpstr>' 2024 Control'!Área_de_impresión</vt:lpstr>
      <vt:lpstr>' 2024 Control'!Títulos_a_imprimir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Katherine Cruz</cp:lastModifiedBy>
  <cp:lastPrinted>2024-05-28T16:01:41Z</cp:lastPrinted>
  <dcterms:created xsi:type="dcterms:W3CDTF">2016-12-27T16:05:07Z</dcterms:created>
  <dcterms:modified xsi:type="dcterms:W3CDTF">2025-09-15T21:28:16Z</dcterms:modified>
</cp:coreProperties>
</file>